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7920" activeTab="0"/>
  </bookViews>
  <sheets>
    <sheet name="普通交易" sheetId="1" r:id="rId1"/>
    <sheet name="信用代辦-融資" sheetId="2" r:id="rId2"/>
    <sheet name="信用代辦-融券" sheetId="3" r:id="rId3"/>
    <sheet name="信用自辦-融資" sheetId="4" r:id="rId4"/>
    <sheet name="信用自辦-融券" sheetId="5" r:id="rId5"/>
  </sheets>
  <definedNames/>
  <calcPr fullCalcOnLoad="1"/>
</workbook>
</file>

<file path=xl/sharedStrings.xml><?xml version="1.0" encoding="utf-8"?>
<sst xmlns="http://schemas.openxmlformats.org/spreadsheetml/2006/main" count="810" uniqueCount="196">
  <si>
    <t>DR.</t>
  </si>
  <si>
    <t>CR.</t>
  </si>
  <si>
    <t>T日</t>
  </si>
  <si>
    <t>成交日</t>
  </si>
  <si>
    <t>款項收付日</t>
  </si>
  <si>
    <r>
      <t>應收代買證券價款</t>
    </r>
    <r>
      <rPr>
        <sz val="13"/>
        <rFont val="Times New Roman"/>
        <family val="1"/>
      </rPr>
      <t xml:space="preserve"> </t>
    </r>
  </si>
  <si>
    <t>現行做法</t>
  </si>
  <si>
    <r>
      <t>現行－</t>
    </r>
    <r>
      <rPr>
        <b/>
        <sz val="13"/>
        <rFont val="標楷體"/>
        <family val="4"/>
      </rPr>
      <t>買進股票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</si>
  <si>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買進股票</t>
    </r>
  </si>
  <si>
    <t>DR.</t>
  </si>
  <si>
    <r>
      <t>應收帳款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經紀手續費收入</t>
    </r>
    <r>
      <rPr>
        <sz val="13"/>
        <rFont val="Times New Roman"/>
        <family val="1"/>
      </rPr>
      <t xml:space="preserve"> </t>
    </r>
  </si>
  <si>
    <r>
      <t>應收交割帳款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投資人</t>
    </r>
  </si>
  <si>
    <r>
      <t>應收交割帳款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投資人</t>
    </r>
  </si>
  <si>
    <t>CR.</t>
  </si>
  <si>
    <t>T+1日</t>
  </si>
  <si>
    <t>交割日</t>
  </si>
  <si>
    <t xml:space="preserve"> </t>
  </si>
  <si>
    <t>T+2日</t>
  </si>
  <si>
    <t>交割與款項收付日</t>
  </si>
  <si>
    <r>
      <t>現金及約當現金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交割款項</t>
    </r>
  </si>
  <si>
    <t>交割代價</t>
  </si>
  <si>
    <r>
      <t>現行－</t>
    </r>
    <r>
      <rPr>
        <b/>
        <sz val="13"/>
        <rFont val="標楷體"/>
        <family val="4"/>
      </rPr>
      <t>賣出股票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</si>
  <si>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賣出股票</t>
    </r>
  </si>
  <si>
    <t>T日</t>
  </si>
  <si>
    <t>成交日</t>
  </si>
  <si>
    <r>
      <t>應付託售證券價款</t>
    </r>
    <r>
      <rPr>
        <sz val="13"/>
        <rFont val="Times New Roman"/>
        <family val="1"/>
      </rPr>
      <t xml:space="preserve"> </t>
    </r>
  </si>
  <si>
    <r>
      <t>應付託售證券價款</t>
    </r>
    <r>
      <rPr>
        <sz val="13"/>
        <color indexed="10"/>
        <rFont val="Times New Roman"/>
        <family val="1"/>
      </rPr>
      <t xml:space="preserve"> </t>
    </r>
  </si>
  <si>
    <r>
      <t>代收款項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證交稅</t>
    </r>
  </si>
  <si>
    <t>應付交割帳款-投資人</t>
  </si>
  <si>
    <t xml:space="preserve">    交割代價</t>
  </si>
  <si>
    <t xml:space="preserve">    受託買賣手續費收入</t>
  </si>
  <si>
    <t xml:space="preserve">    應收代買證券價款</t>
  </si>
  <si>
    <r>
      <t xml:space="preserve">       </t>
    </r>
    <r>
      <rPr>
        <sz val="13"/>
        <rFont val="標楷體"/>
        <family val="4"/>
      </rPr>
      <t>應付託售證券價款</t>
    </r>
    <r>
      <rPr>
        <sz val="13"/>
        <rFont val="Times New Roman"/>
        <family val="1"/>
      </rPr>
      <t xml:space="preserve"> </t>
    </r>
  </si>
  <si>
    <r>
      <t xml:space="preserve">        </t>
    </r>
    <r>
      <rPr>
        <sz val="13"/>
        <rFont val="標楷體"/>
        <family val="4"/>
      </rPr>
      <t>現金及約當現金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交割款項</t>
    </r>
  </si>
  <si>
    <r>
      <t xml:space="preserve">        </t>
    </r>
    <r>
      <rPr>
        <sz val="13"/>
        <color indexed="10"/>
        <rFont val="標楷體"/>
        <family val="4"/>
      </rPr>
      <t>代收款項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證交稅</t>
    </r>
  </si>
  <si>
    <r>
      <t xml:space="preserve">        </t>
    </r>
    <r>
      <rPr>
        <sz val="13"/>
        <color indexed="10"/>
        <rFont val="標楷體"/>
        <family val="4"/>
      </rPr>
      <t>應付交割帳款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投資人</t>
    </r>
  </si>
  <si>
    <r>
      <t xml:space="preserve">        </t>
    </r>
    <r>
      <rPr>
        <sz val="13"/>
        <rFont val="標楷體"/>
        <family val="4"/>
      </rPr>
      <t>應收交割帳款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投資人</t>
    </r>
  </si>
  <si>
    <r>
      <t xml:space="preserve">        </t>
    </r>
    <r>
      <rPr>
        <sz val="13"/>
        <rFont val="標楷體"/>
        <family val="4"/>
      </rPr>
      <t>應收帳款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經紀手續費收入</t>
    </r>
    <r>
      <rPr>
        <sz val="13"/>
        <rFont val="Times New Roman"/>
        <family val="1"/>
      </rPr>
      <t xml:space="preserve"> </t>
    </r>
  </si>
  <si>
    <r>
      <t xml:space="preserve">        </t>
    </r>
    <r>
      <rPr>
        <sz val="13"/>
        <rFont val="標楷體"/>
        <family val="4"/>
      </rPr>
      <t>應付託售證券價款</t>
    </r>
    <r>
      <rPr>
        <sz val="13"/>
        <rFont val="Times New Roman"/>
        <family val="1"/>
      </rPr>
      <t xml:space="preserve"> </t>
    </r>
  </si>
  <si>
    <r>
      <t xml:space="preserve">        </t>
    </r>
    <r>
      <rPr>
        <sz val="13"/>
        <rFont val="標楷體"/>
        <family val="4"/>
      </rPr>
      <t>代收款項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證交稅</t>
    </r>
  </si>
  <si>
    <r>
      <t xml:space="preserve">        </t>
    </r>
    <r>
      <rPr>
        <sz val="13"/>
        <rFont val="標楷體"/>
        <family val="4"/>
      </rPr>
      <t>應付交割帳款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投資人</t>
    </r>
  </si>
  <si>
    <r>
      <t>現金及約當現金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交割款項</t>
    </r>
  </si>
  <si>
    <r>
      <t xml:space="preserve">        </t>
    </r>
    <r>
      <rPr>
        <sz val="13"/>
        <rFont val="標楷體"/>
        <family val="4"/>
      </rPr>
      <t>應收交割帳款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投資人</t>
    </r>
  </si>
  <si>
    <t>修正方式</t>
  </si>
  <si>
    <t>T+3日</t>
  </si>
  <si>
    <t>DVP案--受託買賣業務會計處理修正方式(普通交易)</t>
  </si>
  <si>
    <t>現行做法</t>
  </si>
  <si>
    <t>修正方式</t>
  </si>
  <si>
    <t>T日</t>
  </si>
  <si>
    <t>成交日</t>
  </si>
  <si>
    <t>DR.</t>
  </si>
  <si>
    <r>
      <t>應收代買證券價款</t>
    </r>
    <r>
      <rPr>
        <sz val="13"/>
        <rFont val="Times New Roman"/>
        <family val="1"/>
      </rPr>
      <t xml:space="preserve"> </t>
    </r>
  </si>
  <si>
    <t>CR.</t>
  </si>
  <si>
    <t xml:space="preserve">    交割代價</t>
  </si>
  <si>
    <r>
      <t>應收帳款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經紀手續費收入</t>
    </r>
    <r>
      <rPr>
        <sz val="13"/>
        <rFont val="Times New Roman"/>
        <family val="1"/>
      </rPr>
      <t xml:space="preserve"> </t>
    </r>
  </si>
  <si>
    <r>
      <t>應收交割帳款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投資人</t>
    </r>
  </si>
  <si>
    <t xml:space="preserve">    受託買賣手續費收入</t>
  </si>
  <si>
    <t xml:space="preserve">    應收代買證券價款</t>
  </si>
  <si>
    <t>T+1日</t>
  </si>
  <si>
    <t>交割日</t>
  </si>
  <si>
    <r>
      <t>應收交割帳款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投資人</t>
    </r>
  </si>
  <si>
    <r>
      <t xml:space="preserve">        </t>
    </r>
    <r>
      <rPr>
        <sz val="13"/>
        <rFont val="標楷體"/>
        <family val="4"/>
      </rPr>
      <t>應收帳款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經紀手續費收入</t>
    </r>
    <r>
      <rPr>
        <sz val="13"/>
        <rFont val="Times New Roman"/>
        <family val="1"/>
      </rPr>
      <t xml:space="preserve"> </t>
    </r>
  </si>
  <si>
    <t xml:space="preserve"> </t>
  </si>
  <si>
    <t>T+2日</t>
  </si>
  <si>
    <t>交割與款項收付日</t>
  </si>
  <si>
    <r>
      <t>現金及約當現金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交割款項</t>
    </r>
  </si>
  <si>
    <r>
      <t xml:space="preserve">        </t>
    </r>
    <r>
      <rPr>
        <sz val="13"/>
        <rFont val="標楷體"/>
        <family val="4"/>
      </rPr>
      <t>應收交割帳款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投資人</t>
    </r>
  </si>
  <si>
    <t>交割代價</t>
  </si>
  <si>
    <r>
      <t xml:space="preserve">        </t>
    </r>
    <r>
      <rPr>
        <sz val="13"/>
        <rFont val="標楷體"/>
        <family val="4"/>
      </rPr>
      <t>現金及約當現金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交割款項</t>
    </r>
  </si>
  <si>
    <r>
      <t xml:space="preserve">        </t>
    </r>
    <r>
      <rPr>
        <sz val="13"/>
        <rFont val="標楷體"/>
        <family val="4"/>
      </rPr>
      <t>應付託售證券價款</t>
    </r>
    <r>
      <rPr>
        <sz val="13"/>
        <rFont val="Times New Roman"/>
        <family val="1"/>
      </rPr>
      <t xml:space="preserve"> </t>
    </r>
  </si>
  <si>
    <r>
      <t xml:space="preserve">       </t>
    </r>
    <r>
      <rPr>
        <sz val="13"/>
        <rFont val="標楷體"/>
        <family val="4"/>
      </rPr>
      <t>應付託售證券價款</t>
    </r>
    <r>
      <rPr>
        <sz val="13"/>
        <rFont val="Times New Roman"/>
        <family val="1"/>
      </rPr>
      <t xml:space="preserve"> </t>
    </r>
  </si>
  <si>
    <r>
      <t xml:space="preserve">        </t>
    </r>
    <r>
      <rPr>
        <sz val="13"/>
        <color indexed="10"/>
        <rFont val="標楷體"/>
        <family val="4"/>
      </rPr>
      <t>代收款項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證交稅</t>
    </r>
  </si>
  <si>
    <r>
      <t xml:space="preserve">        </t>
    </r>
    <r>
      <rPr>
        <sz val="13"/>
        <color indexed="10"/>
        <rFont val="標楷體"/>
        <family val="4"/>
      </rPr>
      <t>應付交割帳款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投資人</t>
    </r>
  </si>
  <si>
    <r>
      <t xml:space="preserve">        </t>
    </r>
    <r>
      <rPr>
        <sz val="13"/>
        <rFont val="標楷體"/>
        <family val="4"/>
      </rPr>
      <t>代收款項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證交稅</t>
    </r>
  </si>
  <si>
    <r>
      <t xml:space="preserve">        </t>
    </r>
    <r>
      <rPr>
        <sz val="13"/>
        <rFont val="標楷體"/>
        <family val="4"/>
      </rPr>
      <t>應付交割帳款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投資人</t>
    </r>
  </si>
  <si>
    <t>應付交割帳款-投資人</t>
  </si>
  <si>
    <r>
      <t>代收款項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證交稅</t>
    </r>
  </si>
  <si>
    <t>T+3日</t>
  </si>
  <si>
    <t xml:space="preserve">    信用交易</t>
  </si>
  <si>
    <t>信用交易</t>
  </si>
  <si>
    <t>DR.</t>
  </si>
  <si>
    <t>信用交易</t>
  </si>
  <si>
    <t>DVP案--受託買賣業務會計處理修正方式(代辦信用交易--融資)</t>
  </si>
  <si>
    <r>
      <t>現行－</t>
    </r>
    <r>
      <rPr>
        <b/>
        <sz val="13"/>
        <rFont val="標楷體"/>
        <family val="4"/>
      </rPr>
      <t>融資買進股票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</si>
  <si>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融資買進股票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</si>
  <si>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融資賣出股票</t>
    </r>
  </si>
  <si>
    <r>
      <t>現行－</t>
    </r>
    <r>
      <rPr>
        <b/>
        <sz val="13"/>
        <rFont val="標楷體"/>
        <family val="4"/>
      </rPr>
      <t>融資賣出股票</t>
    </r>
  </si>
  <si>
    <r>
      <t xml:space="preserve">        </t>
    </r>
    <r>
      <rPr>
        <sz val="13"/>
        <rFont val="標楷體"/>
        <family val="4"/>
      </rPr>
      <t>信用交易</t>
    </r>
  </si>
  <si>
    <t xml:space="preserve">    應收交割帳款-證金</t>
  </si>
  <si>
    <t>註：依據證券交易稅條例第3條之規定，代徵人應於代徵之次日，填具繳款書向國庫繳納之。於證券市場T+2日款券交割制度
    （DVP）實施後，相關之代收證交稅款最遲得於T+3日繳納國庫（證券商亦可於T+2日提前繳納）。</t>
  </si>
  <si>
    <t xml:space="preserve">    信用交易</t>
  </si>
  <si>
    <t>應收交割帳款-證金</t>
  </si>
  <si>
    <r>
      <t>現行－</t>
    </r>
    <r>
      <rPr>
        <b/>
        <sz val="13"/>
        <rFont val="標楷體"/>
        <family val="4"/>
      </rPr>
      <t>融資買進股票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</si>
  <si>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融資買進股票</t>
    </r>
  </si>
  <si>
    <t>信用交易</t>
  </si>
  <si>
    <r>
      <t>現行－</t>
    </r>
    <r>
      <rPr>
        <b/>
        <sz val="13"/>
        <rFont val="標楷體"/>
        <family val="4"/>
      </rPr>
      <t>融資賣出股票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</si>
  <si>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融資賣出股票</t>
    </r>
  </si>
  <si>
    <t>應收交割帳款-證金</t>
  </si>
  <si>
    <r>
      <t xml:space="preserve">        </t>
    </r>
    <r>
      <rPr>
        <sz val="13"/>
        <rFont val="標楷體"/>
        <family val="4"/>
      </rPr>
      <t>信用交易</t>
    </r>
  </si>
  <si>
    <t xml:space="preserve">    應收交割帳款-證金</t>
  </si>
  <si>
    <t>註：依據證券交易稅條例第3條之規定，代徵人應於代徵之次日，填具繳款書向國庫繳納之。於證券市場T+2日款券交割制度
    （DVP）實施後，相關之代收證交稅款最遲得於T+3日繳納國庫（證券商亦可於T+2日提前繳納）。</t>
  </si>
  <si>
    <t>DVP案--受託買賣業務會計處理修正方式(代辦信用交易--融券)</t>
  </si>
  <si>
    <r>
      <t>現行－</t>
    </r>
    <r>
      <rPr>
        <b/>
        <sz val="13"/>
        <rFont val="標楷體"/>
        <family val="4"/>
      </rPr>
      <t>融券賣出股票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</si>
  <si>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融券賣出股票</t>
    </r>
  </si>
  <si>
    <r>
      <t>現行－</t>
    </r>
    <r>
      <rPr>
        <b/>
        <sz val="13"/>
        <rFont val="標楷體"/>
        <family val="4"/>
      </rPr>
      <t>融券買進股票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</si>
  <si>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融券買進股票</t>
    </r>
  </si>
  <si>
    <t>應收交割帳款-投資人</t>
  </si>
  <si>
    <r>
      <t xml:space="preserve">        </t>
    </r>
    <r>
      <rPr>
        <sz val="13"/>
        <rFont val="標楷體"/>
        <family val="4"/>
      </rPr>
      <t>應付交割帳款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證金</t>
    </r>
  </si>
  <si>
    <t>應付交割帳款-證金</t>
  </si>
  <si>
    <t>CR.</t>
  </si>
  <si>
    <t xml:space="preserve">    應付託售證券價款 </t>
  </si>
  <si>
    <r>
      <t>代收款項</t>
    </r>
    <r>
      <rPr>
        <sz val="13"/>
        <color indexed="12"/>
        <rFont val="Times New Roman"/>
        <family val="1"/>
      </rPr>
      <t>-</t>
    </r>
    <r>
      <rPr>
        <sz val="13"/>
        <color indexed="12"/>
        <rFont val="標楷體"/>
        <family val="4"/>
      </rPr>
      <t>證交稅</t>
    </r>
    <r>
      <rPr>
        <sz val="13"/>
        <color indexed="12"/>
        <rFont val="Times New Roman"/>
        <family val="1"/>
      </rPr>
      <t>(</t>
    </r>
    <r>
      <rPr>
        <sz val="13"/>
        <color indexed="12"/>
        <rFont val="標楷體"/>
        <family val="4"/>
      </rPr>
      <t>註</t>
    </r>
    <r>
      <rPr>
        <sz val="13"/>
        <color indexed="12"/>
        <rFont val="Times New Roman"/>
        <family val="1"/>
      </rPr>
      <t>)</t>
    </r>
  </si>
  <si>
    <r>
      <t xml:space="preserve">        </t>
    </r>
    <r>
      <rPr>
        <sz val="13"/>
        <color indexed="12"/>
        <rFont val="標楷體"/>
        <family val="4"/>
      </rPr>
      <t>現金及約當現金</t>
    </r>
    <r>
      <rPr>
        <sz val="13"/>
        <color indexed="12"/>
        <rFont val="Times New Roman"/>
        <family val="1"/>
      </rPr>
      <t>-</t>
    </r>
    <r>
      <rPr>
        <sz val="13"/>
        <color indexed="12"/>
        <rFont val="標楷體"/>
        <family val="4"/>
      </rPr>
      <t>交割款項</t>
    </r>
  </si>
  <si>
    <r>
      <t>代收款項</t>
    </r>
    <r>
      <rPr>
        <sz val="13"/>
        <color indexed="12"/>
        <rFont val="Times New Roman"/>
        <family val="1"/>
      </rPr>
      <t>-</t>
    </r>
    <r>
      <rPr>
        <sz val="13"/>
        <color indexed="12"/>
        <rFont val="標楷體"/>
        <family val="4"/>
      </rPr>
      <t>證交稅</t>
    </r>
    <r>
      <rPr>
        <sz val="13"/>
        <color indexed="12"/>
        <rFont val="Times New Roman"/>
        <family val="1"/>
      </rPr>
      <t>(</t>
    </r>
    <r>
      <rPr>
        <sz val="13"/>
        <color indexed="12"/>
        <rFont val="標楷體"/>
        <family val="4"/>
      </rPr>
      <t>註</t>
    </r>
    <r>
      <rPr>
        <sz val="13"/>
        <color indexed="12"/>
        <rFont val="Times New Roman"/>
        <family val="1"/>
      </rPr>
      <t>)</t>
    </r>
  </si>
  <si>
    <r>
      <t xml:space="preserve">        </t>
    </r>
    <r>
      <rPr>
        <sz val="13"/>
        <color indexed="12"/>
        <rFont val="標楷體"/>
        <family val="4"/>
      </rPr>
      <t>現金及約當現金</t>
    </r>
    <r>
      <rPr>
        <sz val="13"/>
        <color indexed="12"/>
        <rFont val="Times New Roman"/>
        <family val="1"/>
      </rPr>
      <t>-</t>
    </r>
    <r>
      <rPr>
        <sz val="13"/>
        <color indexed="12"/>
        <rFont val="標楷體"/>
        <family val="4"/>
      </rPr>
      <t>交割款項</t>
    </r>
  </si>
  <si>
    <r>
      <t xml:space="preserve">        </t>
    </r>
    <r>
      <rPr>
        <sz val="13"/>
        <rFont val="標楷體"/>
        <family val="4"/>
      </rPr>
      <t>應收代買證券價款</t>
    </r>
    <r>
      <rPr>
        <sz val="13"/>
        <rFont val="Times New Roman"/>
        <family val="1"/>
      </rPr>
      <t xml:space="preserve"> </t>
    </r>
  </si>
  <si>
    <r>
      <t xml:space="preserve">        </t>
    </r>
    <r>
      <rPr>
        <sz val="13"/>
        <color indexed="10"/>
        <rFont val="標楷體"/>
        <family val="4"/>
      </rPr>
      <t>應收代買證券價款</t>
    </r>
    <r>
      <rPr>
        <sz val="13"/>
        <color indexed="10"/>
        <rFont val="Times New Roman"/>
        <family val="1"/>
      </rPr>
      <t xml:space="preserve"> </t>
    </r>
  </si>
  <si>
    <r>
      <t>代收款項</t>
    </r>
    <r>
      <rPr>
        <sz val="13"/>
        <color indexed="12"/>
        <rFont val="Times New Roman"/>
        <family val="1"/>
      </rPr>
      <t>-</t>
    </r>
    <r>
      <rPr>
        <sz val="13"/>
        <color indexed="12"/>
        <rFont val="標楷體"/>
        <family val="4"/>
      </rPr>
      <t>證交稅</t>
    </r>
    <r>
      <rPr>
        <sz val="13"/>
        <color indexed="12"/>
        <rFont val="Times New Roman"/>
        <family val="1"/>
      </rPr>
      <t>(</t>
    </r>
    <r>
      <rPr>
        <sz val="13"/>
        <color indexed="12"/>
        <rFont val="標楷體"/>
        <family val="4"/>
      </rPr>
      <t>註</t>
    </r>
    <r>
      <rPr>
        <sz val="13"/>
        <color indexed="12"/>
        <rFont val="Times New Roman"/>
        <family val="1"/>
      </rPr>
      <t>)</t>
    </r>
  </si>
  <si>
    <r>
      <t xml:space="preserve">        </t>
    </r>
    <r>
      <rPr>
        <sz val="13"/>
        <color indexed="12"/>
        <rFont val="標楷體"/>
        <family val="4"/>
      </rPr>
      <t>現金及約當現金</t>
    </r>
    <r>
      <rPr>
        <sz val="13"/>
        <color indexed="12"/>
        <rFont val="Times New Roman"/>
        <family val="1"/>
      </rPr>
      <t>-</t>
    </r>
    <r>
      <rPr>
        <sz val="13"/>
        <color indexed="12"/>
        <rFont val="標楷體"/>
        <family val="4"/>
      </rPr>
      <t>交割款項</t>
    </r>
  </si>
  <si>
    <t>DVP案--受託買賣業務會計處理修正方式(自辦信用交易--融資)</t>
  </si>
  <si>
    <r>
      <t xml:space="preserve">        </t>
    </r>
    <r>
      <rPr>
        <sz val="13"/>
        <rFont val="標楷體"/>
        <family val="4"/>
      </rPr>
      <t>現金及約當現金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交割款項</t>
    </r>
  </si>
  <si>
    <r>
      <t xml:space="preserve">        </t>
    </r>
    <r>
      <rPr>
        <sz val="13"/>
        <color indexed="10"/>
        <rFont val="標楷體"/>
        <family val="4"/>
      </rPr>
      <t>信用交易</t>
    </r>
  </si>
  <si>
    <t>應收交割帳款-投資人</t>
  </si>
  <si>
    <r>
      <t xml:space="preserve">        </t>
    </r>
    <r>
      <rPr>
        <sz val="13"/>
        <color indexed="10"/>
        <rFont val="標楷體"/>
        <family val="4"/>
      </rPr>
      <t>代收款項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證交稅</t>
    </r>
  </si>
  <si>
    <r>
      <t xml:space="preserve">        </t>
    </r>
    <r>
      <rPr>
        <sz val="13"/>
        <color indexed="10"/>
        <rFont val="標楷體"/>
        <family val="4"/>
      </rPr>
      <t>應付交割帳款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證金</t>
    </r>
  </si>
  <si>
    <t xml:space="preserve"> </t>
  </si>
  <si>
    <t>應收證券融資款</t>
  </si>
  <si>
    <t>交割代價</t>
  </si>
  <si>
    <t>應收證券融資款</t>
  </si>
  <si>
    <r>
      <t xml:space="preserve">        </t>
    </r>
    <r>
      <rPr>
        <sz val="13"/>
        <rFont val="標楷體"/>
        <family val="4"/>
      </rPr>
      <t>應收證券融資款</t>
    </r>
  </si>
  <si>
    <r>
      <t xml:space="preserve">        </t>
    </r>
    <r>
      <rPr>
        <sz val="13"/>
        <color indexed="10"/>
        <rFont val="標楷體"/>
        <family val="4"/>
      </rPr>
      <t>應收證券融資款</t>
    </r>
  </si>
  <si>
    <r>
      <t>現行－</t>
    </r>
    <r>
      <rPr>
        <b/>
        <sz val="13"/>
        <rFont val="標楷體"/>
        <family val="4"/>
      </rPr>
      <t>融券賣出股票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</si>
  <si>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融券賣出股票</t>
    </r>
  </si>
  <si>
    <r>
      <t xml:space="preserve">        </t>
    </r>
    <r>
      <rPr>
        <sz val="13"/>
        <rFont val="標楷體"/>
        <family val="4"/>
      </rPr>
      <t>應付託售證券價款</t>
    </r>
    <r>
      <rPr>
        <sz val="13"/>
        <rFont val="Times New Roman"/>
        <family val="1"/>
      </rPr>
      <t xml:space="preserve"> </t>
    </r>
  </si>
  <si>
    <t xml:space="preserve">    應付託售證券價款 </t>
  </si>
  <si>
    <r>
      <t>應收帳款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經紀手續費收入</t>
    </r>
    <r>
      <rPr>
        <sz val="13"/>
        <rFont val="Times New Roman"/>
        <family val="1"/>
      </rPr>
      <t xml:space="preserve"> </t>
    </r>
  </si>
  <si>
    <t>T+1日</t>
  </si>
  <si>
    <t>交割日</t>
  </si>
  <si>
    <t>T+2日</t>
  </si>
  <si>
    <t>交割與款項收付日</t>
  </si>
  <si>
    <r>
      <t>代收款項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證交稅</t>
    </r>
  </si>
  <si>
    <r>
      <t>現行－</t>
    </r>
    <r>
      <rPr>
        <b/>
        <sz val="13"/>
        <rFont val="標楷體"/>
        <family val="4"/>
      </rPr>
      <t>融券買進股票</t>
    </r>
  </si>
  <si>
    <r>
      <t>DVP</t>
    </r>
    <r>
      <rPr>
        <b/>
        <sz val="13"/>
        <color indexed="10"/>
        <rFont val="標楷體"/>
        <family val="4"/>
      </rPr>
      <t>－</t>
    </r>
    <r>
      <rPr>
        <b/>
        <sz val="13"/>
        <rFont val="標楷體"/>
        <family val="4"/>
      </rPr>
      <t>融券買進股票</t>
    </r>
  </si>
  <si>
    <r>
      <t xml:space="preserve">        </t>
    </r>
    <r>
      <rPr>
        <sz val="13"/>
        <rFont val="標楷體"/>
        <family val="4"/>
      </rPr>
      <t>應收代買證券價款</t>
    </r>
    <r>
      <rPr>
        <sz val="13"/>
        <rFont val="Times New Roman"/>
        <family val="1"/>
      </rPr>
      <t xml:space="preserve"> </t>
    </r>
  </si>
  <si>
    <r>
      <t xml:space="preserve">        </t>
    </r>
    <r>
      <rPr>
        <sz val="13"/>
        <rFont val="標楷體"/>
        <family val="4"/>
      </rPr>
      <t>應付交割帳款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投資人</t>
    </r>
  </si>
  <si>
    <t>應付交割帳款-投資人</t>
  </si>
  <si>
    <t>DVP案--受託買賣業務會計處理修正方式(自辦信用交易--融券)</t>
  </si>
  <si>
    <r>
      <t xml:space="preserve">        </t>
    </r>
    <r>
      <rPr>
        <sz val="13"/>
        <rFont val="標楷體"/>
        <family val="4"/>
      </rPr>
      <t>應付融券擔保價款</t>
    </r>
  </si>
  <si>
    <r>
      <t xml:space="preserve">        </t>
    </r>
    <r>
      <rPr>
        <sz val="13"/>
        <rFont val="標楷體"/>
        <family val="4"/>
      </rPr>
      <t>融券存入保證金</t>
    </r>
  </si>
  <si>
    <r>
      <t xml:space="preserve">        </t>
    </r>
    <r>
      <rPr>
        <sz val="13"/>
        <rFont val="標楷體"/>
        <family val="4"/>
      </rPr>
      <t>交割代價</t>
    </r>
  </si>
  <si>
    <r>
      <t xml:space="preserve">        </t>
    </r>
    <r>
      <rPr>
        <sz val="13"/>
        <color indexed="10"/>
        <rFont val="標楷體"/>
        <family val="4"/>
      </rPr>
      <t>融券存入保證金</t>
    </r>
  </si>
  <si>
    <t>應付融券擔保價款</t>
  </si>
  <si>
    <t>融券存入保證金</t>
  </si>
  <si>
    <r>
      <t xml:space="preserve">        </t>
    </r>
    <r>
      <rPr>
        <sz val="13"/>
        <rFont val="標楷體"/>
        <family val="4"/>
      </rPr>
      <t>應收帳款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經紀手續費收入</t>
    </r>
    <r>
      <rPr>
        <sz val="13"/>
        <rFont val="Times New Roman"/>
        <family val="1"/>
      </rPr>
      <t xml:space="preserve"> </t>
    </r>
  </si>
  <si>
    <r>
      <t>應收代買證券價款</t>
    </r>
    <r>
      <rPr>
        <sz val="13"/>
        <rFont val="Times New Roman"/>
        <family val="1"/>
      </rPr>
      <t xml:space="preserve"> </t>
    </r>
  </si>
  <si>
    <t xml:space="preserve">    現金及約當現金-交割款項</t>
  </si>
  <si>
    <t>應付融券擔保價款</t>
  </si>
  <si>
    <t>融券存入保證金</t>
  </si>
  <si>
    <t xml:space="preserve">    受託買賣手續費收入</t>
  </si>
  <si>
    <r>
      <t xml:space="preserve">        </t>
    </r>
    <r>
      <rPr>
        <sz val="13"/>
        <color indexed="10"/>
        <rFont val="標楷體"/>
        <family val="4"/>
      </rPr>
      <t>應收代買證券價款</t>
    </r>
    <r>
      <rPr>
        <sz val="13"/>
        <color indexed="10"/>
        <rFont val="Times New Roman"/>
        <family val="1"/>
      </rPr>
      <t xml:space="preserve"> </t>
    </r>
  </si>
  <si>
    <r>
      <t xml:space="preserve">        </t>
    </r>
    <r>
      <rPr>
        <sz val="13"/>
        <color indexed="10"/>
        <rFont val="標楷體"/>
        <family val="4"/>
      </rPr>
      <t>應付交割帳款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投資人</t>
    </r>
  </si>
  <si>
    <r>
      <t xml:space="preserve">        </t>
    </r>
    <r>
      <rPr>
        <sz val="13"/>
        <rFont val="標楷體"/>
        <family val="4"/>
      </rPr>
      <t>融資利息收入</t>
    </r>
  </si>
  <si>
    <r>
      <t xml:space="preserve">        </t>
    </r>
    <r>
      <rPr>
        <sz val="13"/>
        <color indexed="10"/>
        <rFont val="標楷體"/>
        <family val="4"/>
      </rPr>
      <t>融資利息收入</t>
    </r>
  </si>
  <si>
    <t xml:space="preserve">    融券手續費收入</t>
  </si>
  <si>
    <t>融券利息支出</t>
  </si>
  <si>
    <t>融券利息支出</t>
  </si>
  <si>
    <t>註：依據證券交易稅條例第3條之規定，代徵人應於代徵之次日，填具繳款書向國庫繳納之。於證券市場T+2日款券交割
    制度（DVP）實施後，相關之代收證交稅款最遲得於T+3日繳納國庫（證券商亦可於T+2日提前繳納）。</t>
  </si>
  <si>
    <t>現金及約當現金-自有資金</t>
  </si>
  <si>
    <t xml:space="preserve">    現金及約當現金-自有資金</t>
  </si>
  <si>
    <t xml:space="preserve">    現金及約當現金-自有資金</t>
  </si>
  <si>
    <t>CR.</t>
  </si>
  <si>
    <r>
      <t xml:space="preserve">        </t>
    </r>
    <r>
      <rPr>
        <sz val="13"/>
        <rFont val="標楷體"/>
        <family val="4"/>
      </rPr>
      <t>代收款項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證交稅</t>
    </r>
  </si>
  <si>
    <t>CR.</t>
  </si>
  <si>
    <t>CR.</t>
  </si>
  <si>
    <t xml:space="preserve">    受託買賣手續費收入</t>
  </si>
  <si>
    <r>
      <t xml:space="preserve">        </t>
    </r>
    <r>
      <rPr>
        <sz val="13"/>
        <color indexed="10"/>
        <rFont val="標楷體"/>
        <family val="4"/>
      </rPr>
      <t>代收款項</t>
    </r>
    <r>
      <rPr>
        <sz val="13"/>
        <color indexed="10"/>
        <rFont val="Times New Roman"/>
        <family val="1"/>
      </rPr>
      <t>-</t>
    </r>
    <r>
      <rPr>
        <sz val="13"/>
        <color indexed="10"/>
        <rFont val="標楷體"/>
        <family val="4"/>
      </rPr>
      <t>證交稅</t>
    </r>
  </si>
  <si>
    <t>DR.</t>
  </si>
  <si>
    <t>CR.</t>
  </si>
  <si>
    <t xml:space="preserve">    受託買賣手續費收入</t>
  </si>
  <si>
    <r>
      <t>應收帳款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經紀手續費收入</t>
    </r>
    <r>
      <rPr>
        <sz val="13"/>
        <rFont val="Times New Roman"/>
        <family val="1"/>
      </rPr>
      <t xml:space="preserve"> </t>
    </r>
  </si>
  <si>
    <t xml:space="preserve">    應收帳款-經紀手續費收入 </t>
  </si>
  <si>
    <r>
      <t>代收款項</t>
    </r>
    <r>
      <rPr>
        <sz val="13"/>
        <rFont val="Times New Roman"/>
        <family val="1"/>
      </rPr>
      <t>-</t>
    </r>
    <r>
      <rPr>
        <sz val="13"/>
        <rFont val="標楷體"/>
        <family val="4"/>
      </rPr>
      <t>證交稅</t>
    </r>
  </si>
  <si>
    <t>應收交割帳款-證金(註1)</t>
  </si>
  <si>
    <r>
      <t>代收款項</t>
    </r>
    <r>
      <rPr>
        <sz val="13"/>
        <color indexed="12"/>
        <rFont val="Times New Roman"/>
        <family val="1"/>
      </rPr>
      <t>-</t>
    </r>
    <r>
      <rPr>
        <sz val="13"/>
        <color indexed="12"/>
        <rFont val="標楷體"/>
        <family val="4"/>
      </rPr>
      <t>證交稅</t>
    </r>
    <r>
      <rPr>
        <sz val="13"/>
        <color indexed="12"/>
        <rFont val="Times New Roman"/>
        <family val="1"/>
      </rPr>
      <t>(</t>
    </r>
    <r>
      <rPr>
        <sz val="13"/>
        <color indexed="12"/>
        <rFont val="標楷體"/>
        <family val="4"/>
      </rPr>
      <t>註</t>
    </r>
    <r>
      <rPr>
        <sz val="13"/>
        <color indexed="12"/>
        <rFont val="Times New Roman"/>
        <family val="1"/>
      </rPr>
      <t>2)</t>
    </r>
  </si>
  <si>
    <t>註1：資賣價金-融資金額-融資利息＝11,000-6,000-1＝4,999
註2：依據證券交易稅條例第3條之規定，代徵人應於代徵之次日，填具繳款書向國庫繳納之。於證券市場T+2日款券
     交割制度（DVP）實施後，相關之代收證交稅款最遲得於T+3日繳納國庫（證券商亦可於T+2日提前繳納）。</t>
  </si>
  <si>
    <t>應收交割帳款-證金(註1)</t>
  </si>
  <si>
    <t>假設：資買10,000，融資成數6成。資賣11,000，融資利息1。</t>
  </si>
  <si>
    <r>
      <t xml:space="preserve">       </t>
    </r>
    <r>
      <rPr>
        <sz val="13"/>
        <color indexed="10"/>
        <rFont val="標楷體"/>
        <family val="4"/>
      </rPr>
      <t>應付融券擔保價款</t>
    </r>
  </si>
  <si>
    <t>假設：券賣10,000，融券保證金成數9成，融券手續費8。券買8,000，保證金利息與擔保價款利息共計1。</t>
  </si>
  <si>
    <t>假設：券賣10,000，融券保證金成數9成，融券手續費8。券買8,000，融券利息1。</t>
  </si>
  <si>
    <r>
      <t>註1：退還保證金+回補價差+融券利息＝9,000+(</t>
    </r>
    <r>
      <rPr>
        <sz val="13"/>
        <color indexed="14"/>
        <rFont val="標楷體"/>
        <family val="4"/>
      </rPr>
      <t>(</t>
    </r>
    <r>
      <rPr>
        <u val="single"/>
        <sz val="13"/>
        <color indexed="14"/>
        <rFont val="標楷體"/>
        <family val="4"/>
      </rPr>
      <t>10,000-8-14-30)</t>
    </r>
    <r>
      <rPr>
        <u val="single"/>
        <sz val="13"/>
        <rFont val="標楷體"/>
        <family val="4"/>
      </rPr>
      <t>-8,000</t>
    </r>
    <r>
      <rPr>
        <sz val="13"/>
        <rFont val="標楷體"/>
        <family val="4"/>
      </rPr>
      <t>))+1＝</t>
    </r>
    <r>
      <rPr>
        <u val="single"/>
        <sz val="13"/>
        <color indexed="14"/>
        <rFont val="標楷體"/>
        <family val="4"/>
      </rPr>
      <t>10,949</t>
    </r>
    <r>
      <rPr>
        <sz val="13"/>
        <rFont val="標楷體"/>
        <family val="4"/>
      </rPr>
      <t xml:space="preserve">
註2：依據證券交易稅條例第3條之規定，代徵人應於代徵之次日，填具繳款書向國庫繳納之。於證券市場T+2日款券
     交割制度（DVP）實施後，相關之代收證交稅款最遲得於T+3日繳納國庫（證券商亦可於T+2日提前繳納）。</t>
    </r>
  </si>
  <si>
    <r>
      <t xml:space="preserve">        </t>
    </r>
    <r>
      <rPr>
        <u val="single"/>
        <sz val="13"/>
        <rFont val="標楷體"/>
        <family val="4"/>
      </rPr>
      <t>應收帳款</t>
    </r>
    <r>
      <rPr>
        <u val="single"/>
        <sz val="13"/>
        <rFont val="Times New Roman"/>
        <family val="1"/>
      </rPr>
      <t>-</t>
    </r>
    <r>
      <rPr>
        <u val="single"/>
        <sz val="13"/>
        <rFont val="標楷體"/>
        <family val="4"/>
      </rPr>
      <t>經紀手續費收入</t>
    </r>
    <r>
      <rPr>
        <u val="single"/>
        <sz val="13"/>
        <rFont val="Times New Roman"/>
        <family val="1"/>
      </rPr>
      <t xml:space="preserve"> </t>
    </r>
  </si>
  <si>
    <r>
      <t xml:space="preserve">        </t>
    </r>
    <r>
      <rPr>
        <u val="single"/>
        <sz val="13"/>
        <rFont val="標楷體"/>
        <family val="4"/>
      </rPr>
      <t>代收款項</t>
    </r>
    <r>
      <rPr>
        <u val="single"/>
        <sz val="13"/>
        <rFont val="Times New Roman"/>
        <family val="1"/>
      </rPr>
      <t>-</t>
    </r>
    <r>
      <rPr>
        <u val="single"/>
        <sz val="13"/>
        <rFont val="標楷體"/>
        <family val="4"/>
      </rPr>
      <t>證交稅</t>
    </r>
  </si>
  <si>
    <r>
      <t xml:space="preserve">    </t>
    </r>
    <r>
      <rPr>
        <u val="single"/>
        <sz val="13"/>
        <color indexed="10"/>
        <rFont val="標楷體"/>
        <family val="4"/>
      </rPr>
      <t>受託買賣手續費收入</t>
    </r>
  </si>
  <si>
    <r>
      <t xml:space="preserve">    </t>
    </r>
    <r>
      <rPr>
        <u val="single"/>
        <sz val="13"/>
        <color indexed="10"/>
        <rFont val="標楷體"/>
        <family val="4"/>
      </rPr>
      <t>融券手續費收入</t>
    </r>
  </si>
  <si>
    <r>
      <t xml:space="preserve">       </t>
    </r>
    <r>
      <rPr>
        <u val="single"/>
        <sz val="13"/>
        <color indexed="10"/>
        <rFont val="標楷體"/>
        <family val="4"/>
      </rPr>
      <t>代收款項</t>
    </r>
    <r>
      <rPr>
        <u val="single"/>
        <sz val="13"/>
        <color indexed="10"/>
        <rFont val="Times New Roman"/>
        <family val="1"/>
      </rPr>
      <t>-</t>
    </r>
    <r>
      <rPr>
        <u val="single"/>
        <sz val="13"/>
        <color indexed="10"/>
        <rFont val="標楷體"/>
        <family val="4"/>
      </rPr>
      <t>證交稅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</si>
</sst>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\(#,##0\)"/>
    <numFmt numFmtId="182" formatCode="[$-404]AM/PM\ hh:mm:ss"/>
    <numFmt numFmtId="183" formatCode="#,##0_ "/>
    <numFmt numFmtId="184" formatCode="_-* #,##0.0_-;\-* #,##0.0_-;_-* &quot;-&quot;?_-;_-@_-"/>
  </numFmts>
  <fonts count="46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4"/>
      <color indexed="10"/>
      <name val="Times New Roman"/>
      <family val="1"/>
    </font>
    <font>
      <sz val="13"/>
      <name val="標楷體"/>
      <family val="4"/>
    </font>
    <font>
      <b/>
      <sz val="13"/>
      <name val="標楷體"/>
      <family val="4"/>
    </font>
    <font>
      <sz val="13"/>
      <name val="新細明體"/>
      <family val="1"/>
    </font>
    <font>
      <sz val="13"/>
      <name val="Times New Roman"/>
      <family val="1"/>
    </font>
    <font>
      <sz val="13"/>
      <color indexed="10"/>
      <name val="標楷體"/>
      <family val="4"/>
    </font>
    <font>
      <sz val="13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3"/>
      <color indexed="12"/>
      <name val="標楷體"/>
      <family val="4"/>
    </font>
    <font>
      <b/>
      <sz val="13"/>
      <color indexed="10"/>
      <name val="Times New Roman"/>
      <family val="1"/>
    </font>
    <font>
      <b/>
      <sz val="13"/>
      <color indexed="10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2"/>
      <name val="標楷體"/>
      <family val="4"/>
    </font>
    <font>
      <sz val="13"/>
      <color indexed="12"/>
      <name val="標楷體"/>
      <family val="4"/>
    </font>
    <font>
      <sz val="13"/>
      <color indexed="12"/>
      <name val="Times New Roman"/>
      <family val="1"/>
    </font>
    <font>
      <sz val="13"/>
      <color indexed="14"/>
      <name val="標楷體"/>
      <family val="4"/>
    </font>
    <font>
      <u val="singleAccounting"/>
      <sz val="13"/>
      <name val="標楷體"/>
      <family val="4"/>
    </font>
    <font>
      <u val="singleAccounting"/>
      <sz val="13"/>
      <color indexed="10"/>
      <name val="標楷體"/>
      <family val="4"/>
    </font>
    <font>
      <u val="single"/>
      <sz val="13"/>
      <color indexed="14"/>
      <name val="標楷體"/>
      <family val="4"/>
    </font>
    <font>
      <u val="single"/>
      <sz val="13"/>
      <name val="標楷體"/>
      <family val="4"/>
    </font>
    <font>
      <u val="single"/>
      <sz val="13"/>
      <name val="Times New Roman"/>
      <family val="1"/>
    </font>
    <font>
      <u val="single"/>
      <sz val="13"/>
      <color indexed="10"/>
      <name val="標楷體"/>
      <family val="4"/>
    </font>
    <font>
      <u val="single"/>
      <sz val="13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>
        <color indexed="14"/>
      </left>
      <right style="thin"/>
      <top style="thick">
        <color indexed="14"/>
      </top>
      <bottom>
        <color indexed="63"/>
      </bottom>
    </border>
    <border>
      <left style="thin"/>
      <right style="thin"/>
      <top style="thick">
        <color indexed="14"/>
      </top>
      <bottom>
        <color indexed="63"/>
      </bottom>
    </border>
    <border>
      <left style="thin"/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n"/>
      <top>
        <color indexed="63"/>
      </top>
      <bottom>
        <color indexed="63"/>
      </bottom>
    </border>
    <border>
      <left style="thin"/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n"/>
      <top>
        <color indexed="63"/>
      </top>
      <bottom style="thick">
        <color indexed="14"/>
      </bottom>
    </border>
    <border>
      <left style="thin"/>
      <right style="thin"/>
      <top>
        <color indexed="63"/>
      </top>
      <bottom style="thick">
        <color indexed="14"/>
      </bottom>
    </border>
    <border>
      <left style="thin"/>
      <right style="thick">
        <color indexed="14"/>
      </right>
      <top>
        <color indexed="63"/>
      </top>
      <bottom style="thick">
        <color indexed="1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medium"/>
      <top>
        <color indexed="63"/>
      </top>
      <bottom style="thick">
        <color indexed="14"/>
      </bottom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7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7" fillId="0" borderId="10" xfId="33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83" fontId="7" fillId="0" borderId="12" xfId="33" applyNumberFormat="1" applyFont="1" applyBorder="1" applyAlignment="1">
      <alignment horizontal="right" vertical="center"/>
    </xf>
    <xf numFmtId="41" fontId="7" fillId="0" borderId="12" xfId="33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41" fontId="11" fillId="0" borderId="12" xfId="33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41" fontId="7" fillId="0" borderId="14" xfId="33" applyNumberFormat="1" applyFont="1" applyBorder="1" applyAlignment="1">
      <alignment horizontal="right" vertical="center"/>
    </xf>
    <xf numFmtId="41" fontId="7" fillId="0" borderId="13" xfId="33" applyNumberFormat="1" applyFont="1" applyBorder="1" applyAlignment="1">
      <alignment horizontal="right" vertical="center"/>
    </xf>
    <xf numFmtId="41" fontId="7" fillId="0" borderId="15" xfId="33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41" fontId="9" fillId="0" borderId="1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41" fontId="9" fillId="0" borderId="1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41" fontId="7" fillId="0" borderId="23" xfId="33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41" fontId="7" fillId="0" borderId="26" xfId="33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41" fontId="7" fillId="0" borderId="28" xfId="33" applyNumberFormat="1" applyFont="1" applyBorder="1" applyAlignment="1">
      <alignment horizontal="right" vertical="center"/>
    </xf>
    <xf numFmtId="41" fontId="7" fillId="0" borderId="29" xfId="33" applyNumberFormat="1" applyFont="1" applyBorder="1" applyAlignment="1">
      <alignment horizontal="right" vertical="center"/>
    </xf>
    <xf numFmtId="41" fontId="7" fillId="0" borderId="30" xfId="33" applyNumberFormat="1" applyFont="1" applyBorder="1" applyAlignment="1">
      <alignment horizontal="right" vertical="center"/>
    </xf>
    <xf numFmtId="41" fontId="7" fillId="0" borderId="31" xfId="33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41" fontId="11" fillId="0" borderId="23" xfId="33" applyNumberFormat="1" applyFont="1" applyBorder="1" applyAlignment="1">
      <alignment horizontal="right" vertical="center"/>
    </xf>
    <xf numFmtId="41" fontId="11" fillId="0" borderId="2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41" fontId="11" fillId="0" borderId="26" xfId="33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41" fontId="11" fillId="0" borderId="28" xfId="33" applyNumberFormat="1" applyFont="1" applyBorder="1" applyAlignment="1">
      <alignment horizontal="right" vertical="center"/>
    </xf>
    <xf numFmtId="41" fontId="11" fillId="0" borderId="29" xfId="33" applyNumberFormat="1" applyFont="1" applyBorder="1" applyAlignment="1">
      <alignment horizontal="right" vertical="center"/>
    </xf>
    <xf numFmtId="41" fontId="7" fillId="0" borderId="24" xfId="33" applyNumberFormat="1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41" fontId="7" fillId="0" borderId="38" xfId="0" applyNumberFormat="1" applyFont="1" applyBorder="1" applyAlignment="1">
      <alignment horizontal="right" vertical="center"/>
    </xf>
    <xf numFmtId="41" fontId="7" fillId="0" borderId="38" xfId="33" applyNumberFormat="1" applyFont="1" applyBorder="1" applyAlignment="1">
      <alignment horizontal="right" vertical="center"/>
    </xf>
    <xf numFmtId="41" fontId="7" fillId="0" borderId="39" xfId="33" applyNumberFormat="1" applyFont="1" applyBorder="1" applyAlignment="1">
      <alignment horizontal="right" vertical="center"/>
    </xf>
    <xf numFmtId="41" fontId="7" fillId="0" borderId="40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37" xfId="0" applyNumberFormat="1" applyFont="1" applyBorder="1" applyAlignment="1">
      <alignment horizontal="right" vertical="center"/>
    </xf>
    <xf numFmtId="41" fontId="9" fillId="0" borderId="41" xfId="0" applyNumberFormat="1" applyFont="1" applyBorder="1" applyAlignment="1">
      <alignment horizontal="right" vertical="center"/>
    </xf>
    <xf numFmtId="41" fontId="7" fillId="0" borderId="12" xfId="33" applyNumberFormat="1" applyFont="1" applyFill="1" applyBorder="1" applyAlignment="1">
      <alignment horizontal="right" vertical="center"/>
    </xf>
    <xf numFmtId="41" fontId="7" fillId="0" borderId="30" xfId="33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41" fontId="7" fillId="0" borderId="26" xfId="33" applyNumberFormat="1" applyFont="1" applyFill="1" applyBorder="1" applyAlignment="1">
      <alignment horizontal="right" vertical="center"/>
    </xf>
    <xf numFmtId="41" fontId="7" fillId="0" borderId="29" xfId="33" applyNumberFormat="1" applyFont="1" applyFill="1" applyBorder="1" applyAlignment="1">
      <alignment horizontal="right" vertical="center"/>
    </xf>
    <xf numFmtId="0" fontId="36" fillId="0" borderId="42" xfId="0" applyFont="1" applyBorder="1" applyAlignment="1">
      <alignment horizontal="right" vertical="center"/>
    </xf>
    <xf numFmtId="0" fontId="36" fillId="0" borderId="43" xfId="0" applyFont="1" applyBorder="1" applyAlignment="1">
      <alignment vertical="center"/>
    </xf>
    <xf numFmtId="41" fontId="36" fillId="0" borderId="43" xfId="0" applyNumberFormat="1" applyFont="1" applyBorder="1" applyAlignment="1">
      <alignment horizontal="right" vertical="center"/>
    </xf>
    <xf numFmtId="41" fontId="36" fillId="0" borderId="44" xfId="33" applyNumberFormat="1" applyFont="1" applyBorder="1" applyAlignment="1">
      <alignment horizontal="right" vertical="center"/>
    </xf>
    <xf numFmtId="0" fontId="36" fillId="0" borderId="45" xfId="0" applyFont="1" applyBorder="1" applyAlignment="1">
      <alignment horizontal="right" vertical="center"/>
    </xf>
    <xf numFmtId="0" fontId="37" fillId="0" borderId="46" xfId="0" applyFont="1" applyBorder="1" applyAlignment="1">
      <alignment vertical="center"/>
    </xf>
    <xf numFmtId="41" fontId="36" fillId="0" borderId="46" xfId="0" applyNumberFormat="1" applyFont="1" applyBorder="1" applyAlignment="1">
      <alignment horizontal="right" vertical="center"/>
    </xf>
    <xf numFmtId="41" fontId="36" fillId="0" borderId="47" xfId="33" applyNumberFormat="1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11" fillId="0" borderId="26" xfId="33" applyNumberFormat="1" applyFont="1" applyFill="1" applyBorder="1" applyAlignment="1">
      <alignment horizontal="right" vertical="center"/>
    </xf>
    <xf numFmtId="41" fontId="11" fillId="0" borderId="29" xfId="33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83" fontId="7" fillId="0" borderId="12" xfId="33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41" fontId="7" fillId="0" borderId="38" xfId="33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1" fontId="7" fillId="0" borderId="48" xfId="33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vertical="center"/>
    </xf>
    <xf numFmtId="41" fontId="11" fillId="0" borderId="23" xfId="33" applyNumberFormat="1" applyFont="1" applyFill="1" applyBorder="1" applyAlignment="1">
      <alignment horizontal="right" vertical="center"/>
    </xf>
    <xf numFmtId="41" fontId="11" fillId="0" borderId="24" xfId="0" applyNumberFormat="1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41" fontId="11" fillId="0" borderId="12" xfId="33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41" fontId="7" fillId="0" borderId="14" xfId="33" applyNumberFormat="1" applyFont="1" applyFill="1" applyBorder="1" applyAlignment="1">
      <alignment horizontal="right" vertical="center"/>
    </xf>
    <xf numFmtId="41" fontId="7" fillId="0" borderId="31" xfId="33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vertical="center"/>
    </xf>
    <xf numFmtId="41" fontId="11" fillId="0" borderId="28" xfId="33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1" fontId="7" fillId="0" borderId="38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41" fontId="7" fillId="0" borderId="23" xfId="33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41" fontId="7" fillId="0" borderId="28" xfId="33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41" fontId="7" fillId="0" borderId="39" xfId="33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41" fontId="7" fillId="0" borderId="13" xfId="33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41" fontId="7" fillId="0" borderId="24" xfId="33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41" fontId="7" fillId="0" borderId="10" xfId="33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1" fontId="7" fillId="0" borderId="15" xfId="33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0" fontId="36" fillId="0" borderId="42" xfId="0" applyFont="1" applyFill="1" applyBorder="1" applyAlignment="1">
      <alignment horizontal="right" vertical="center"/>
    </xf>
    <xf numFmtId="0" fontId="36" fillId="0" borderId="43" xfId="0" applyFont="1" applyFill="1" applyBorder="1" applyAlignment="1">
      <alignment vertical="center"/>
    </xf>
    <xf numFmtId="41" fontId="36" fillId="0" borderId="43" xfId="0" applyNumberFormat="1" applyFont="1" applyFill="1" applyBorder="1" applyAlignment="1">
      <alignment horizontal="right" vertical="center"/>
    </xf>
    <xf numFmtId="41" fontId="36" fillId="0" borderId="44" xfId="33" applyNumberFormat="1" applyFont="1" applyFill="1" applyBorder="1" applyAlignment="1">
      <alignment horizontal="right" vertical="center"/>
    </xf>
    <xf numFmtId="0" fontId="36" fillId="0" borderId="45" xfId="0" applyFont="1" applyFill="1" applyBorder="1" applyAlignment="1">
      <alignment horizontal="right" vertical="center"/>
    </xf>
    <xf numFmtId="0" fontId="37" fillId="0" borderId="46" xfId="0" applyFont="1" applyFill="1" applyBorder="1" applyAlignment="1">
      <alignment vertical="center"/>
    </xf>
    <xf numFmtId="41" fontId="36" fillId="0" borderId="46" xfId="0" applyNumberFormat="1" applyFont="1" applyFill="1" applyBorder="1" applyAlignment="1">
      <alignment horizontal="right" vertical="center"/>
    </xf>
    <xf numFmtId="41" fontId="36" fillId="0" borderId="47" xfId="33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37" xfId="0" applyNumberFormat="1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>
      <alignment horizontal="right" vertical="center"/>
    </xf>
    <xf numFmtId="41" fontId="9" fillId="0" borderId="41" xfId="0" applyNumberFormat="1" applyFont="1" applyFill="1" applyBorder="1" applyAlignment="1">
      <alignment horizontal="right" vertical="center"/>
    </xf>
    <xf numFmtId="41" fontId="11" fillId="0" borderId="2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8" xfId="33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41" fontId="7" fillId="0" borderId="49" xfId="33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41" fontId="9" fillId="0" borderId="50" xfId="0" applyNumberFormat="1" applyFont="1" applyFill="1" applyBorder="1" applyAlignment="1">
      <alignment horizontal="right" vertical="center"/>
    </xf>
    <xf numFmtId="41" fontId="9" fillId="0" borderId="51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41" fontId="7" fillId="0" borderId="52" xfId="0" applyNumberFormat="1" applyFont="1" applyFill="1" applyBorder="1" applyAlignment="1">
      <alignment horizontal="right" vertical="center"/>
    </xf>
    <xf numFmtId="41" fontId="39" fillId="0" borderId="12" xfId="33" applyNumberFormat="1" applyFont="1" applyFill="1" applyBorder="1" applyAlignment="1">
      <alignment horizontal="right" vertical="center"/>
    </xf>
    <xf numFmtId="41" fontId="39" fillId="0" borderId="29" xfId="33" applyNumberFormat="1" applyFont="1" applyFill="1" applyBorder="1" applyAlignment="1">
      <alignment horizontal="right" vertical="center"/>
    </xf>
    <xf numFmtId="41" fontId="40" fillId="0" borderId="12" xfId="33" applyNumberFormat="1" applyFont="1" applyFill="1" applyBorder="1" applyAlignment="1">
      <alignment horizontal="right" vertical="center"/>
    </xf>
    <xf numFmtId="41" fontId="40" fillId="0" borderId="29" xfId="33" applyNumberFormat="1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vertical="center"/>
    </xf>
    <xf numFmtId="41" fontId="39" fillId="0" borderId="12" xfId="0" applyNumberFormat="1" applyFont="1" applyFill="1" applyBorder="1" applyAlignment="1">
      <alignment horizontal="right" vertical="center"/>
    </xf>
    <xf numFmtId="41" fontId="39" fillId="0" borderId="38" xfId="0" applyNumberFormat="1" applyFont="1" applyFill="1" applyBorder="1" applyAlignment="1">
      <alignment horizontal="right" vertical="center"/>
    </xf>
    <xf numFmtId="41" fontId="39" fillId="0" borderId="38" xfId="33" applyNumberFormat="1" applyFont="1" applyFill="1" applyBorder="1" applyAlignment="1">
      <alignment horizontal="right" vertical="center"/>
    </xf>
    <xf numFmtId="41" fontId="39" fillId="0" borderId="13" xfId="33" applyNumberFormat="1" applyFont="1" applyFill="1" applyBorder="1" applyAlignment="1">
      <alignment horizontal="right" vertical="center"/>
    </xf>
    <xf numFmtId="41" fontId="39" fillId="0" borderId="13" xfId="0" applyNumberFormat="1" applyFont="1" applyFill="1" applyBorder="1" applyAlignment="1">
      <alignment horizontal="right" vertical="center"/>
    </xf>
    <xf numFmtId="41" fontId="39" fillId="0" borderId="0" xfId="33" applyNumberFormat="1" applyFont="1" applyFill="1" applyBorder="1" applyAlignment="1">
      <alignment horizontal="right" vertical="center"/>
    </xf>
    <xf numFmtId="41" fontId="40" fillId="0" borderId="26" xfId="0" applyNumberFormat="1" applyFont="1" applyFill="1" applyBorder="1" applyAlignment="1">
      <alignment horizontal="right" vertical="center"/>
    </xf>
    <xf numFmtId="41" fontId="39" fillId="0" borderId="26" xfId="0" applyNumberFormat="1" applyFont="1" applyFill="1" applyBorder="1" applyAlignment="1">
      <alignment horizontal="right" vertical="center"/>
    </xf>
    <xf numFmtId="41" fontId="40" fillId="0" borderId="23" xfId="33" applyNumberFormat="1" applyFont="1" applyFill="1" applyBorder="1" applyAlignment="1">
      <alignment horizontal="right" vertical="center"/>
    </xf>
    <xf numFmtId="41" fontId="39" fillId="0" borderId="23" xfId="33" applyNumberFormat="1" applyFont="1" applyFill="1" applyBorder="1" applyAlignment="1">
      <alignment horizontal="right" vertical="center"/>
    </xf>
    <xf numFmtId="0" fontId="33" fillId="0" borderId="32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9" fillId="0" borderId="53" xfId="0" applyFont="1" applyBorder="1" applyAlignment="1">
      <alignment vertical="center" wrapText="1"/>
    </xf>
    <xf numFmtId="0" fontId="30" fillId="0" borderId="5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7" fillId="0" borderId="6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7" fillId="0" borderId="63" xfId="0" applyFont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30" fillId="0" borderId="5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80" zoomScaleNormal="80" workbookViewId="0" topLeftCell="A1">
      <selection activeCell="A1" sqref="A1:I1"/>
    </sheetView>
  </sheetViews>
  <sheetFormatPr defaultColWidth="9.00390625" defaultRowHeight="16.5"/>
  <cols>
    <col min="1" max="1" width="8.00390625" style="3" bestFit="1" customWidth="1"/>
    <col min="2" max="2" width="5.50390625" style="7" bestFit="1" customWidth="1"/>
    <col min="3" max="3" width="33.125" style="3" bestFit="1" customWidth="1"/>
    <col min="4" max="5" width="10.625" style="8" customWidth="1"/>
    <col min="6" max="6" width="5.50390625" style="3" bestFit="1" customWidth="1"/>
    <col min="7" max="7" width="33.125" style="3" bestFit="1" customWidth="1"/>
    <col min="8" max="9" width="10.625" style="3" customWidth="1"/>
    <col min="10" max="16384" width="9.00390625" style="1" customWidth="1"/>
  </cols>
  <sheetData>
    <row r="1" spans="1:9" ht="30" customHeight="1" thickBot="1">
      <c r="A1" s="198" t="s">
        <v>45</v>
      </c>
      <c r="B1" s="199"/>
      <c r="C1" s="199"/>
      <c r="D1" s="199"/>
      <c r="E1" s="199"/>
      <c r="F1" s="199"/>
      <c r="G1" s="199"/>
      <c r="H1" s="199"/>
      <c r="I1" s="199"/>
    </row>
    <row r="2" spans="1:9" s="5" customFormat="1" ht="20.25" thickBot="1">
      <c r="A2" s="35"/>
      <c r="B2" s="205" t="s">
        <v>6</v>
      </c>
      <c r="C2" s="205"/>
      <c r="D2" s="205"/>
      <c r="E2" s="205"/>
      <c r="F2" s="206" t="s">
        <v>43</v>
      </c>
      <c r="G2" s="207"/>
      <c r="H2" s="207"/>
      <c r="I2" s="207"/>
    </row>
    <row r="3" spans="1:9" ht="27" customHeight="1">
      <c r="A3" s="6"/>
      <c r="B3" s="211" t="s">
        <v>7</v>
      </c>
      <c r="C3" s="203"/>
      <c r="D3" s="203"/>
      <c r="E3" s="203"/>
      <c r="F3" s="208" t="s">
        <v>8</v>
      </c>
      <c r="G3" s="209"/>
      <c r="H3" s="209"/>
      <c r="I3" s="209"/>
    </row>
    <row r="4" spans="1:9" s="3" customFormat="1" ht="17.25">
      <c r="A4" s="200" t="s">
        <v>2</v>
      </c>
      <c r="B4" s="9"/>
      <c r="C4" s="10" t="s">
        <v>3</v>
      </c>
      <c r="D4" s="11"/>
      <c r="E4" s="11"/>
      <c r="F4" s="64"/>
      <c r="G4" s="24" t="s">
        <v>3</v>
      </c>
      <c r="H4" s="25"/>
      <c r="I4" s="70"/>
    </row>
    <row r="5" spans="1:9" s="3" customFormat="1" ht="17.25">
      <c r="A5" s="210"/>
      <c r="B5" s="9" t="s">
        <v>0</v>
      </c>
      <c r="C5" s="13" t="s">
        <v>5</v>
      </c>
      <c r="D5" s="14">
        <v>10000</v>
      </c>
      <c r="E5" s="15"/>
      <c r="F5" s="64" t="s">
        <v>0</v>
      </c>
      <c r="G5" s="13" t="s">
        <v>5</v>
      </c>
      <c r="H5" s="14">
        <v>10000</v>
      </c>
      <c r="I5" s="71"/>
    </row>
    <row r="6" spans="1:9" s="3" customFormat="1" ht="18" thickBot="1">
      <c r="A6" s="210"/>
      <c r="B6" s="9" t="s">
        <v>1</v>
      </c>
      <c r="C6" s="13" t="s">
        <v>29</v>
      </c>
      <c r="D6" s="15"/>
      <c r="E6" s="15">
        <f>D5</f>
        <v>10000</v>
      </c>
      <c r="F6" s="64" t="s">
        <v>1</v>
      </c>
      <c r="G6" s="13" t="s">
        <v>29</v>
      </c>
      <c r="H6" s="15"/>
      <c r="I6" s="71">
        <f>H5</f>
        <v>10000</v>
      </c>
    </row>
    <row r="7" spans="1:9" s="3" customFormat="1" ht="18" thickTop="1">
      <c r="A7" s="210"/>
      <c r="B7" s="9" t="s">
        <v>9</v>
      </c>
      <c r="C7" s="13" t="s">
        <v>10</v>
      </c>
      <c r="D7" s="15">
        <f>E8</f>
        <v>14</v>
      </c>
      <c r="E7" s="46"/>
      <c r="F7" s="65" t="s">
        <v>9</v>
      </c>
      <c r="G7" s="49" t="s">
        <v>11</v>
      </c>
      <c r="H7" s="50">
        <f>I8+I9</f>
        <v>10014</v>
      </c>
      <c r="I7" s="51"/>
    </row>
    <row r="8" spans="1:9" s="3" customFormat="1" ht="17.25">
      <c r="A8" s="210"/>
      <c r="B8" s="9" t="s">
        <v>13</v>
      </c>
      <c r="C8" s="13" t="s">
        <v>30</v>
      </c>
      <c r="D8" s="15"/>
      <c r="E8" s="46">
        <v>14</v>
      </c>
      <c r="F8" s="66" t="s">
        <v>13</v>
      </c>
      <c r="G8" s="16" t="s">
        <v>31</v>
      </c>
      <c r="H8" s="17"/>
      <c r="I8" s="53">
        <f>H5</f>
        <v>10000</v>
      </c>
    </row>
    <row r="9" spans="1:9" s="3" customFormat="1" ht="18" thickBot="1">
      <c r="A9" s="210"/>
      <c r="B9" s="18"/>
      <c r="C9" s="19"/>
      <c r="D9" s="20"/>
      <c r="E9" s="47"/>
      <c r="F9" s="67" t="s">
        <v>13</v>
      </c>
      <c r="G9" s="55" t="s">
        <v>30</v>
      </c>
      <c r="H9" s="56"/>
      <c r="I9" s="57">
        <v>14</v>
      </c>
    </row>
    <row r="10" spans="1:9" s="3" customFormat="1" ht="18.75" thickBot="1" thickTop="1">
      <c r="A10" s="200" t="s">
        <v>14</v>
      </c>
      <c r="B10" s="9"/>
      <c r="C10" s="10" t="s">
        <v>15</v>
      </c>
      <c r="D10" s="11"/>
      <c r="E10" s="11"/>
      <c r="F10" s="64"/>
      <c r="G10" s="10"/>
      <c r="H10" s="11"/>
      <c r="I10" s="70"/>
    </row>
    <row r="11" spans="1:9" s="3" customFormat="1" ht="18" thickTop="1">
      <c r="A11" s="201"/>
      <c r="B11" s="37" t="s">
        <v>9</v>
      </c>
      <c r="C11" s="38" t="s">
        <v>12</v>
      </c>
      <c r="D11" s="39">
        <f>E12+E13</f>
        <v>10014</v>
      </c>
      <c r="E11" s="40"/>
      <c r="F11" s="2"/>
      <c r="G11" s="13"/>
      <c r="H11" s="15"/>
      <c r="I11" s="70"/>
    </row>
    <row r="12" spans="1:9" s="3" customFormat="1" ht="17.25">
      <c r="A12" s="201"/>
      <c r="B12" s="41" t="s">
        <v>13</v>
      </c>
      <c r="C12" s="13" t="s">
        <v>31</v>
      </c>
      <c r="D12" s="15"/>
      <c r="E12" s="42">
        <f>D5</f>
        <v>10000</v>
      </c>
      <c r="F12" s="2"/>
      <c r="G12" s="13"/>
      <c r="H12" s="15"/>
      <c r="I12" s="71"/>
    </row>
    <row r="13" spans="1:9" s="3" customFormat="1" ht="18" thickBot="1">
      <c r="A13" s="201"/>
      <c r="B13" s="43" t="s">
        <v>13</v>
      </c>
      <c r="C13" s="59" t="s">
        <v>37</v>
      </c>
      <c r="D13" s="44" t="s">
        <v>16</v>
      </c>
      <c r="E13" s="45">
        <f>D7</f>
        <v>14</v>
      </c>
      <c r="F13" s="68"/>
      <c r="G13" s="19"/>
      <c r="H13" s="20"/>
      <c r="I13" s="72"/>
    </row>
    <row r="14" spans="1:9" s="3" customFormat="1" ht="18" thickTop="1">
      <c r="A14" s="212" t="s">
        <v>17</v>
      </c>
      <c r="B14" s="9"/>
      <c r="C14" s="10" t="s">
        <v>4</v>
      </c>
      <c r="D14" s="11"/>
      <c r="E14" s="11"/>
      <c r="F14" s="69"/>
      <c r="G14" s="24" t="s">
        <v>18</v>
      </c>
      <c r="H14" s="25"/>
      <c r="I14" s="73"/>
    </row>
    <row r="15" spans="1:9" s="3" customFormat="1" ht="17.25">
      <c r="A15" s="213"/>
      <c r="B15" s="9" t="s">
        <v>9</v>
      </c>
      <c r="C15" s="13" t="s">
        <v>19</v>
      </c>
      <c r="D15" s="15">
        <f>E16</f>
        <v>10014</v>
      </c>
      <c r="E15" s="11"/>
      <c r="F15" s="64" t="s">
        <v>9</v>
      </c>
      <c r="G15" s="13" t="s">
        <v>19</v>
      </c>
      <c r="H15" s="15">
        <f>I16</f>
        <v>10014</v>
      </c>
      <c r="I15" s="70"/>
    </row>
    <row r="16" spans="1:9" s="3" customFormat="1" ht="17.25">
      <c r="A16" s="213"/>
      <c r="B16" s="9" t="s">
        <v>13</v>
      </c>
      <c r="C16" s="60" t="s">
        <v>36</v>
      </c>
      <c r="D16" s="15"/>
      <c r="E16" s="11">
        <f>D11</f>
        <v>10014</v>
      </c>
      <c r="F16" s="64" t="s">
        <v>13</v>
      </c>
      <c r="G16" s="60" t="s">
        <v>36</v>
      </c>
      <c r="H16" s="15"/>
      <c r="I16" s="70">
        <f>H7</f>
        <v>10014</v>
      </c>
    </row>
    <row r="17" spans="1:9" s="3" customFormat="1" ht="17.25">
      <c r="A17" s="213"/>
      <c r="B17" s="9" t="s">
        <v>9</v>
      </c>
      <c r="C17" s="13" t="s">
        <v>20</v>
      </c>
      <c r="D17" s="15">
        <f>E6</f>
        <v>10000</v>
      </c>
      <c r="E17" s="11"/>
      <c r="F17" s="64" t="s">
        <v>9</v>
      </c>
      <c r="G17" s="13" t="s">
        <v>20</v>
      </c>
      <c r="H17" s="15">
        <f>I6</f>
        <v>10000</v>
      </c>
      <c r="I17" s="70"/>
    </row>
    <row r="18" spans="1:9" s="3" customFormat="1" ht="17.25">
      <c r="A18" s="213"/>
      <c r="B18" s="9" t="s">
        <v>13</v>
      </c>
      <c r="C18" s="60" t="s">
        <v>33</v>
      </c>
      <c r="D18" s="11" t="s">
        <v>16</v>
      </c>
      <c r="E18" s="15">
        <f>D17</f>
        <v>10000</v>
      </c>
      <c r="F18" s="64" t="s">
        <v>13</v>
      </c>
      <c r="G18" s="60" t="s">
        <v>33</v>
      </c>
      <c r="H18" s="11" t="s">
        <v>16</v>
      </c>
      <c r="I18" s="71">
        <f>H17</f>
        <v>10000</v>
      </c>
    </row>
    <row r="19" spans="1:9" s="3" customFormat="1" ht="17.25">
      <c r="A19" s="213"/>
      <c r="B19" s="9" t="s">
        <v>9</v>
      </c>
      <c r="C19" s="13" t="s">
        <v>167</v>
      </c>
      <c r="D19" s="11">
        <f>E20</f>
        <v>14</v>
      </c>
      <c r="E19" s="15"/>
      <c r="F19" s="64" t="s">
        <v>9</v>
      </c>
      <c r="G19" s="13" t="s">
        <v>167</v>
      </c>
      <c r="H19" s="11">
        <f>I20</f>
        <v>14</v>
      </c>
      <c r="I19" s="71"/>
    </row>
    <row r="20" spans="1:9" s="3" customFormat="1" ht="18" thickBot="1">
      <c r="A20" s="213"/>
      <c r="B20" s="9" t="s">
        <v>13</v>
      </c>
      <c r="C20" s="60" t="s">
        <v>33</v>
      </c>
      <c r="D20" s="11"/>
      <c r="E20" s="15">
        <f>E13</f>
        <v>14</v>
      </c>
      <c r="F20" s="64" t="s">
        <v>13</v>
      </c>
      <c r="G20" s="60" t="s">
        <v>33</v>
      </c>
      <c r="H20" s="11"/>
      <c r="I20" s="71">
        <f>H15-I18</f>
        <v>14</v>
      </c>
    </row>
    <row r="21" spans="1:9" ht="20.25" thickBot="1">
      <c r="A21" s="31"/>
      <c r="B21" s="32"/>
      <c r="C21" s="31"/>
      <c r="D21" s="33"/>
      <c r="E21" s="33"/>
      <c r="F21" s="31"/>
      <c r="G21" s="31"/>
      <c r="H21" s="31"/>
      <c r="I21" s="31"/>
    </row>
    <row r="22" spans="1:9" ht="27" customHeight="1">
      <c r="A22" s="6"/>
      <c r="B22" s="211" t="s">
        <v>21</v>
      </c>
      <c r="C22" s="203"/>
      <c r="D22" s="203"/>
      <c r="E22" s="203"/>
      <c r="F22" s="202" t="s">
        <v>22</v>
      </c>
      <c r="G22" s="203"/>
      <c r="H22" s="203"/>
      <c r="I22" s="204"/>
    </row>
    <row r="23" spans="1:9" s="3" customFormat="1" ht="17.25">
      <c r="A23" s="200" t="s">
        <v>23</v>
      </c>
      <c r="B23" s="9"/>
      <c r="C23" s="10" t="s">
        <v>24</v>
      </c>
      <c r="D23" s="11"/>
      <c r="E23" s="11"/>
      <c r="F23" s="9"/>
      <c r="G23" s="10" t="s">
        <v>24</v>
      </c>
      <c r="H23" s="11"/>
      <c r="I23" s="12"/>
    </row>
    <row r="24" spans="1:9" s="3" customFormat="1" ht="17.25">
      <c r="A24" s="210"/>
      <c r="B24" s="9" t="s">
        <v>9</v>
      </c>
      <c r="C24" s="13" t="s">
        <v>20</v>
      </c>
      <c r="D24" s="14">
        <v>10000</v>
      </c>
      <c r="E24" s="15"/>
      <c r="F24" s="9" t="s">
        <v>9</v>
      </c>
      <c r="G24" s="13" t="s">
        <v>20</v>
      </c>
      <c r="H24" s="14">
        <v>10000</v>
      </c>
      <c r="I24" s="21"/>
    </row>
    <row r="25" spans="1:9" s="3" customFormat="1" ht="18" thickBot="1">
      <c r="A25" s="210"/>
      <c r="B25" s="9" t="s">
        <v>13</v>
      </c>
      <c r="C25" s="60" t="s">
        <v>38</v>
      </c>
      <c r="D25" s="15"/>
      <c r="E25" s="15">
        <f>D24</f>
        <v>10000</v>
      </c>
      <c r="F25" s="9" t="s">
        <v>13</v>
      </c>
      <c r="G25" s="60" t="s">
        <v>32</v>
      </c>
      <c r="H25" s="15"/>
      <c r="I25" s="21">
        <f>H24</f>
        <v>10000</v>
      </c>
    </row>
    <row r="26" spans="1:9" s="3" customFormat="1" ht="18" thickTop="1">
      <c r="A26" s="210"/>
      <c r="B26" s="9" t="s">
        <v>9</v>
      </c>
      <c r="C26" s="13" t="s">
        <v>10</v>
      </c>
      <c r="D26" s="15">
        <f>E27</f>
        <v>14</v>
      </c>
      <c r="E26" s="46"/>
      <c r="F26" s="48" t="s">
        <v>9</v>
      </c>
      <c r="G26" s="49" t="s">
        <v>26</v>
      </c>
      <c r="H26" s="50">
        <f>I25</f>
        <v>10000</v>
      </c>
      <c r="I26" s="58"/>
    </row>
    <row r="27" spans="1:9" s="3" customFormat="1" ht="17.25">
      <c r="A27" s="210"/>
      <c r="B27" s="9" t="s">
        <v>13</v>
      </c>
      <c r="C27" s="13" t="s">
        <v>30</v>
      </c>
      <c r="D27" s="15"/>
      <c r="E27" s="46">
        <v>14</v>
      </c>
      <c r="F27" s="52" t="s">
        <v>13</v>
      </c>
      <c r="G27" s="16" t="s">
        <v>30</v>
      </c>
      <c r="H27" s="17"/>
      <c r="I27" s="53">
        <v>14</v>
      </c>
    </row>
    <row r="28" spans="1:9" s="3" customFormat="1" ht="17.25">
      <c r="A28" s="210"/>
      <c r="B28" s="9"/>
      <c r="C28" s="13"/>
      <c r="D28" s="15"/>
      <c r="E28" s="46"/>
      <c r="F28" s="52" t="s">
        <v>13</v>
      </c>
      <c r="G28" s="62" t="s">
        <v>34</v>
      </c>
      <c r="H28" s="17"/>
      <c r="I28" s="53">
        <v>30</v>
      </c>
    </row>
    <row r="29" spans="1:9" s="3" customFormat="1" ht="18" thickBot="1">
      <c r="A29" s="210"/>
      <c r="B29" s="18"/>
      <c r="C29" s="19"/>
      <c r="D29" s="20"/>
      <c r="E29" s="47"/>
      <c r="F29" s="54" t="s">
        <v>13</v>
      </c>
      <c r="G29" s="61" t="s">
        <v>35</v>
      </c>
      <c r="H29" s="56" t="s">
        <v>16</v>
      </c>
      <c r="I29" s="57">
        <f>H26-I27-I28</f>
        <v>9956</v>
      </c>
    </row>
    <row r="30" spans="1:9" s="3" customFormat="1" ht="18.75" thickBot="1" thickTop="1">
      <c r="A30" s="200" t="s">
        <v>14</v>
      </c>
      <c r="B30" s="9"/>
      <c r="C30" s="10" t="s">
        <v>15</v>
      </c>
      <c r="D30" s="11"/>
      <c r="E30" s="11"/>
      <c r="F30" s="9"/>
      <c r="G30" s="10"/>
      <c r="H30" s="11"/>
      <c r="I30" s="12"/>
    </row>
    <row r="31" spans="1:9" s="3" customFormat="1" ht="18" thickTop="1">
      <c r="A31" s="201"/>
      <c r="B31" s="37" t="s">
        <v>9</v>
      </c>
      <c r="C31" s="38" t="s">
        <v>25</v>
      </c>
      <c r="D31" s="39">
        <f>E25</f>
        <v>10000</v>
      </c>
      <c r="E31" s="40"/>
      <c r="F31" s="34"/>
      <c r="G31" s="13"/>
      <c r="H31" s="15"/>
      <c r="I31" s="12"/>
    </row>
    <row r="32" spans="1:9" s="3" customFormat="1" ht="17.25">
      <c r="A32" s="201"/>
      <c r="B32" s="41" t="s">
        <v>13</v>
      </c>
      <c r="C32" s="60" t="s">
        <v>37</v>
      </c>
      <c r="D32" s="15"/>
      <c r="E32" s="42">
        <f>D26</f>
        <v>14</v>
      </c>
      <c r="F32" s="2"/>
      <c r="G32" s="15"/>
      <c r="H32" s="4"/>
      <c r="I32" s="21"/>
    </row>
    <row r="33" spans="1:9" s="3" customFormat="1" ht="17.25">
      <c r="A33" s="201"/>
      <c r="B33" s="41" t="s">
        <v>13</v>
      </c>
      <c r="C33" s="60" t="s">
        <v>39</v>
      </c>
      <c r="D33" s="15"/>
      <c r="E33" s="42">
        <v>30</v>
      </c>
      <c r="F33" s="34"/>
      <c r="G33" s="13"/>
      <c r="H33" s="15"/>
      <c r="I33" s="21"/>
    </row>
    <row r="34" spans="1:9" s="3" customFormat="1" ht="18" thickBot="1">
      <c r="A34" s="201"/>
      <c r="B34" s="43" t="s">
        <v>13</v>
      </c>
      <c r="C34" s="59" t="s">
        <v>40</v>
      </c>
      <c r="D34" s="44" t="s">
        <v>16</v>
      </c>
      <c r="E34" s="45">
        <f>D31-E32-E33</f>
        <v>9956</v>
      </c>
      <c r="F34" s="36"/>
      <c r="G34" s="19"/>
      <c r="H34" s="20"/>
      <c r="I34" s="22"/>
    </row>
    <row r="35" spans="1:9" s="3" customFormat="1" ht="18" thickTop="1">
      <c r="A35" s="212" t="s">
        <v>17</v>
      </c>
      <c r="B35" s="9"/>
      <c r="C35" s="10" t="s">
        <v>4</v>
      </c>
      <c r="D35" s="11"/>
      <c r="E35" s="11"/>
      <c r="F35" s="23"/>
      <c r="G35" s="24" t="s">
        <v>18</v>
      </c>
      <c r="H35" s="25"/>
      <c r="I35" s="26"/>
    </row>
    <row r="36" spans="1:9" s="3" customFormat="1" ht="17.25">
      <c r="A36" s="213"/>
      <c r="B36" s="9" t="s">
        <v>9</v>
      </c>
      <c r="C36" s="13" t="s">
        <v>19</v>
      </c>
      <c r="D36" s="15">
        <f>E37</f>
        <v>10000</v>
      </c>
      <c r="E36" s="11"/>
      <c r="F36" s="9" t="s">
        <v>9</v>
      </c>
      <c r="G36" s="13" t="s">
        <v>19</v>
      </c>
      <c r="H36" s="15">
        <f>I37</f>
        <v>10000</v>
      </c>
      <c r="I36" s="12"/>
    </row>
    <row r="37" spans="1:9" s="3" customFormat="1" ht="17.25">
      <c r="A37" s="213"/>
      <c r="B37" s="9" t="s">
        <v>13</v>
      </c>
      <c r="C37" s="13" t="s">
        <v>29</v>
      </c>
      <c r="D37" s="15"/>
      <c r="E37" s="11">
        <f>D31</f>
        <v>10000</v>
      </c>
      <c r="F37" s="9" t="s">
        <v>13</v>
      </c>
      <c r="G37" s="13" t="s">
        <v>29</v>
      </c>
      <c r="H37" s="15"/>
      <c r="I37" s="12">
        <f>H24</f>
        <v>10000</v>
      </c>
    </row>
    <row r="38" spans="1:9" s="3" customFormat="1" ht="17.25">
      <c r="A38" s="213"/>
      <c r="B38" s="9" t="s">
        <v>9</v>
      </c>
      <c r="C38" s="13" t="s">
        <v>28</v>
      </c>
      <c r="D38" s="15">
        <f>E34</f>
        <v>9956</v>
      </c>
      <c r="E38" s="11"/>
      <c r="F38" s="9" t="s">
        <v>9</v>
      </c>
      <c r="G38" s="13" t="s">
        <v>28</v>
      </c>
      <c r="H38" s="15">
        <f>I29</f>
        <v>9956</v>
      </c>
      <c r="I38" s="12"/>
    </row>
    <row r="39" spans="1:9" s="3" customFormat="1" ht="18" thickBot="1">
      <c r="A39" s="213"/>
      <c r="B39" s="9" t="s">
        <v>13</v>
      </c>
      <c r="C39" s="60" t="s">
        <v>33</v>
      </c>
      <c r="D39" s="11" t="s">
        <v>16</v>
      </c>
      <c r="E39" s="15">
        <f>D38</f>
        <v>9956</v>
      </c>
      <c r="F39" s="9" t="s">
        <v>13</v>
      </c>
      <c r="G39" s="60" t="s">
        <v>33</v>
      </c>
      <c r="H39" s="11" t="s">
        <v>16</v>
      </c>
      <c r="I39" s="21">
        <f>H38</f>
        <v>9956</v>
      </c>
    </row>
    <row r="40" spans="1:9" s="3" customFormat="1" ht="18" thickTop="1">
      <c r="A40" s="213"/>
      <c r="B40" s="9" t="s">
        <v>9</v>
      </c>
      <c r="C40" s="13" t="s">
        <v>27</v>
      </c>
      <c r="D40" s="11">
        <f>E33</f>
        <v>30</v>
      </c>
      <c r="E40" s="46"/>
      <c r="F40" s="85" t="s">
        <v>0</v>
      </c>
      <c r="G40" s="86" t="s">
        <v>111</v>
      </c>
      <c r="H40" s="87">
        <f>I28</f>
        <v>30</v>
      </c>
      <c r="I40" s="88"/>
    </row>
    <row r="41" spans="1:9" s="3" customFormat="1" ht="18" thickBot="1">
      <c r="A41" s="213"/>
      <c r="B41" s="9" t="s">
        <v>13</v>
      </c>
      <c r="C41" s="60" t="s">
        <v>33</v>
      </c>
      <c r="D41" s="11"/>
      <c r="E41" s="46">
        <f>D40</f>
        <v>30</v>
      </c>
      <c r="F41" s="89" t="s">
        <v>1</v>
      </c>
      <c r="G41" s="90" t="s">
        <v>112</v>
      </c>
      <c r="H41" s="91"/>
      <c r="I41" s="92">
        <f>H40</f>
        <v>30</v>
      </c>
    </row>
    <row r="42" spans="1:9" s="3" customFormat="1" ht="18" thickTop="1">
      <c r="A42" s="213"/>
      <c r="B42" s="9" t="s">
        <v>9</v>
      </c>
      <c r="C42" s="13" t="s">
        <v>167</v>
      </c>
      <c r="D42" s="11">
        <f>E43</f>
        <v>14</v>
      </c>
      <c r="E42" s="15"/>
      <c r="F42" s="9" t="s">
        <v>9</v>
      </c>
      <c r="G42" s="13" t="s">
        <v>167</v>
      </c>
      <c r="H42" s="11">
        <f>I43</f>
        <v>14</v>
      </c>
      <c r="I42" s="21"/>
    </row>
    <row r="43" spans="1:9" s="3" customFormat="1" ht="18" thickBot="1">
      <c r="A43" s="213"/>
      <c r="B43" s="9" t="s">
        <v>13</v>
      </c>
      <c r="C43" s="60" t="s">
        <v>33</v>
      </c>
      <c r="D43" s="11"/>
      <c r="E43" s="15">
        <f>D36-E39-E41</f>
        <v>14</v>
      </c>
      <c r="F43" s="9" t="s">
        <v>13</v>
      </c>
      <c r="G43" s="60" t="s">
        <v>33</v>
      </c>
      <c r="H43" s="11"/>
      <c r="I43" s="21">
        <f>H36-I39-I41</f>
        <v>14</v>
      </c>
    </row>
    <row r="44" spans="1:9" ht="20.25" thickTop="1">
      <c r="A44" s="214" t="s">
        <v>44</v>
      </c>
      <c r="B44" s="75"/>
      <c r="C44" s="76"/>
      <c r="D44" s="77"/>
      <c r="E44" s="78"/>
      <c r="F44" s="85" t="s">
        <v>80</v>
      </c>
      <c r="G44" s="86" t="s">
        <v>113</v>
      </c>
      <c r="H44" s="87">
        <f>H40</f>
        <v>30</v>
      </c>
      <c r="I44" s="88"/>
    </row>
    <row r="45" spans="1:9" ht="20.25" thickBot="1">
      <c r="A45" s="215"/>
      <c r="B45" s="28"/>
      <c r="C45" s="29"/>
      <c r="D45" s="30"/>
      <c r="E45" s="79"/>
      <c r="F45" s="89" t="s">
        <v>109</v>
      </c>
      <c r="G45" s="90" t="s">
        <v>114</v>
      </c>
      <c r="H45" s="91"/>
      <c r="I45" s="92">
        <f>H44</f>
        <v>30</v>
      </c>
    </row>
    <row r="47" spans="1:9" ht="19.5">
      <c r="A47" s="216" t="s">
        <v>89</v>
      </c>
      <c r="B47" s="217"/>
      <c r="C47" s="217"/>
      <c r="D47" s="217"/>
      <c r="E47" s="217"/>
      <c r="F47" s="217"/>
      <c r="G47" s="217"/>
      <c r="H47" s="217"/>
      <c r="I47" s="217"/>
    </row>
    <row r="48" spans="1:9" ht="19.5">
      <c r="A48" s="217"/>
      <c r="B48" s="217"/>
      <c r="C48" s="217"/>
      <c r="D48" s="217"/>
      <c r="E48" s="217"/>
      <c r="F48" s="217"/>
      <c r="G48" s="217"/>
      <c r="H48" s="217"/>
      <c r="I48" s="217"/>
    </row>
    <row r="49" spans="1:9" ht="19.5">
      <c r="A49" s="217"/>
      <c r="B49" s="217"/>
      <c r="C49" s="217"/>
      <c r="D49" s="217"/>
      <c r="E49" s="217"/>
      <c r="F49" s="217"/>
      <c r="G49" s="217"/>
      <c r="H49" s="217"/>
      <c r="I49" s="217"/>
    </row>
  </sheetData>
  <sheetProtection/>
  <mergeCells count="15">
    <mergeCell ref="A44:A45"/>
    <mergeCell ref="A47:I49"/>
    <mergeCell ref="A35:A43"/>
    <mergeCell ref="A23:A29"/>
    <mergeCell ref="A30:A34"/>
    <mergeCell ref="A1:I1"/>
    <mergeCell ref="A10:A13"/>
    <mergeCell ref="F22:I22"/>
    <mergeCell ref="B2:E2"/>
    <mergeCell ref="F2:I2"/>
    <mergeCell ref="F3:I3"/>
    <mergeCell ref="A4:A9"/>
    <mergeCell ref="B3:E3"/>
    <mergeCell ref="B22:E22"/>
    <mergeCell ref="A14:A20"/>
  </mergeCells>
  <printOptions horizontalCentered="1"/>
  <pageMargins left="0" right="0" top="0.7874015748031497" bottom="0.7874015748031497" header="0" footer="0"/>
  <pageSetup fitToHeight="1" fitToWidth="1" horizontalDpi="600" verticalDpi="600" orientation="portrait" paperSize="9" scale="79" r:id="rId1"/>
  <headerFooter alignWithMargins="0">
    <oddFooter>&amp;C&amp;"標楷體,標準"第1頁，共5頁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80" zoomScaleNormal="80" workbookViewId="0" topLeftCell="A1">
      <selection activeCell="A1" sqref="A1:I1"/>
    </sheetView>
  </sheetViews>
  <sheetFormatPr defaultColWidth="9.00390625" defaultRowHeight="16.5"/>
  <cols>
    <col min="1" max="1" width="8.00390625" style="3" bestFit="1" customWidth="1"/>
    <col min="2" max="2" width="5.50390625" style="7" bestFit="1" customWidth="1"/>
    <col min="3" max="3" width="33.125" style="3" bestFit="1" customWidth="1"/>
    <col min="4" max="5" width="10.625" style="8" customWidth="1"/>
    <col min="6" max="6" width="5.50390625" style="3" bestFit="1" customWidth="1"/>
    <col min="7" max="7" width="33.125" style="3" bestFit="1" customWidth="1"/>
    <col min="8" max="9" width="10.625" style="3" customWidth="1"/>
    <col min="10" max="10" width="11.00390625" style="1" customWidth="1"/>
    <col min="11" max="16384" width="9.00390625" style="1" customWidth="1"/>
  </cols>
  <sheetData>
    <row r="1" spans="1:9" ht="30" customHeight="1">
      <c r="A1" s="219" t="s">
        <v>82</v>
      </c>
      <c r="B1" s="220"/>
      <c r="C1" s="220"/>
      <c r="D1" s="220"/>
      <c r="E1" s="220"/>
      <c r="F1" s="220"/>
      <c r="G1" s="220"/>
      <c r="H1" s="220"/>
      <c r="I1" s="220"/>
    </row>
    <row r="2" spans="1:9" ht="30" customHeight="1" thickBot="1">
      <c r="A2" s="175" t="s">
        <v>186</v>
      </c>
      <c r="B2" s="63"/>
      <c r="C2" s="63"/>
      <c r="D2" s="63"/>
      <c r="E2" s="63"/>
      <c r="F2" s="63"/>
      <c r="G2" s="63"/>
      <c r="H2" s="63"/>
      <c r="I2" s="63"/>
    </row>
    <row r="3" spans="1:9" s="5" customFormat="1" ht="20.25" thickBot="1">
      <c r="A3" s="35"/>
      <c r="B3" s="205" t="s">
        <v>46</v>
      </c>
      <c r="C3" s="205"/>
      <c r="D3" s="205"/>
      <c r="E3" s="205"/>
      <c r="F3" s="206" t="s">
        <v>47</v>
      </c>
      <c r="G3" s="207"/>
      <c r="H3" s="207"/>
      <c r="I3" s="207"/>
    </row>
    <row r="4" spans="1:9" ht="27" customHeight="1">
      <c r="A4" s="6"/>
      <c r="B4" s="211" t="s">
        <v>83</v>
      </c>
      <c r="C4" s="203"/>
      <c r="D4" s="203"/>
      <c r="E4" s="203"/>
      <c r="F4" s="208" t="s">
        <v>84</v>
      </c>
      <c r="G4" s="209"/>
      <c r="H4" s="209"/>
      <c r="I4" s="209"/>
    </row>
    <row r="5" spans="1:9" s="3" customFormat="1" ht="17.25">
      <c r="A5" s="200" t="s">
        <v>48</v>
      </c>
      <c r="B5" s="9"/>
      <c r="C5" s="10" t="s">
        <v>49</v>
      </c>
      <c r="D5" s="11"/>
      <c r="E5" s="11"/>
      <c r="F5" s="64"/>
      <c r="G5" s="24" t="s">
        <v>49</v>
      </c>
      <c r="H5" s="25"/>
      <c r="I5" s="70"/>
    </row>
    <row r="6" spans="1:9" s="3" customFormat="1" ht="17.25">
      <c r="A6" s="210"/>
      <c r="B6" s="9" t="s">
        <v>50</v>
      </c>
      <c r="C6" s="97" t="s">
        <v>51</v>
      </c>
      <c r="D6" s="98">
        <v>10000</v>
      </c>
      <c r="E6" s="80"/>
      <c r="F6" s="99" t="s">
        <v>50</v>
      </c>
      <c r="G6" s="97" t="s">
        <v>51</v>
      </c>
      <c r="H6" s="98">
        <v>10000</v>
      </c>
      <c r="I6" s="100"/>
    </row>
    <row r="7" spans="1:9" s="3" customFormat="1" ht="17.25">
      <c r="A7" s="210"/>
      <c r="B7" s="9" t="s">
        <v>52</v>
      </c>
      <c r="C7" s="97" t="s">
        <v>53</v>
      </c>
      <c r="D7" s="80"/>
      <c r="E7" s="80">
        <v>4000</v>
      </c>
      <c r="F7" s="99" t="s">
        <v>52</v>
      </c>
      <c r="G7" s="97" t="s">
        <v>53</v>
      </c>
      <c r="H7" s="80"/>
      <c r="I7" s="100">
        <v>4000</v>
      </c>
    </row>
    <row r="8" spans="1:9" s="3" customFormat="1" ht="18" thickBot="1">
      <c r="A8" s="210"/>
      <c r="B8" s="9" t="s">
        <v>52</v>
      </c>
      <c r="C8" s="97" t="s">
        <v>78</v>
      </c>
      <c r="D8" s="80"/>
      <c r="E8" s="80">
        <v>6000</v>
      </c>
      <c r="F8" s="101" t="s">
        <v>1</v>
      </c>
      <c r="G8" s="97" t="s">
        <v>78</v>
      </c>
      <c r="H8" s="80"/>
      <c r="I8" s="102">
        <v>6000</v>
      </c>
    </row>
    <row r="9" spans="1:9" s="3" customFormat="1" ht="18" thickTop="1">
      <c r="A9" s="210"/>
      <c r="B9" s="9" t="s">
        <v>50</v>
      </c>
      <c r="C9" s="97" t="s">
        <v>54</v>
      </c>
      <c r="D9" s="80">
        <f>E10</f>
        <v>14</v>
      </c>
      <c r="E9" s="81"/>
      <c r="F9" s="103" t="s">
        <v>50</v>
      </c>
      <c r="G9" s="104" t="s">
        <v>55</v>
      </c>
      <c r="H9" s="105">
        <f>I7+I12</f>
        <v>4014</v>
      </c>
      <c r="I9" s="106"/>
    </row>
    <row r="10" spans="1:9" s="3" customFormat="1" ht="17.25">
      <c r="A10" s="210"/>
      <c r="B10" s="9" t="s">
        <v>52</v>
      </c>
      <c r="C10" s="97" t="s">
        <v>56</v>
      </c>
      <c r="D10" s="80"/>
      <c r="E10" s="81">
        <v>14</v>
      </c>
      <c r="F10" s="107" t="s">
        <v>80</v>
      </c>
      <c r="G10" s="108" t="s">
        <v>81</v>
      </c>
      <c r="H10" s="109">
        <f>I8</f>
        <v>6000</v>
      </c>
      <c r="I10" s="94"/>
    </row>
    <row r="11" spans="1:9" s="3" customFormat="1" ht="17.25">
      <c r="A11" s="210"/>
      <c r="B11" s="9"/>
      <c r="C11" s="97"/>
      <c r="D11" s="80"/>
      <c r="E11" s="81"/>
      <c r="F11" s="107" t="s">
        <v>52</v>
      </c>
      <c r="G11" s="108" t="s">
        <v>57</v>
      </c>
      <c r="H11" s="109"/>
      <c r="I11" s="94">
        <f>H6</f>
        <v>10000</v>
      </c>
    </row>
    <row r="12" spans="1:9" s="3" customFormat="1" ht="18" thickBot="1">
      <c r="A12" s="210"/>
      <c r="B12" s="18"/>
      <c r="C12" s="110"/>
      <c r="D12" s="111"/>
      <c r="E12" s="112"/>
      <c r="F12" s="113" t="s">
        <v>52</v>
      </c>
      <c r="G12" s="114" t="s">
        <v>56</v>
      </c>
      <c r="H12" s="115"/>
      <c r="I12" s="95">
        <v>14</v>
      </c>
    </row>
    <row r="13" spans="1:9" s="3" customFormat="1" ht="18.75" thickBot="1" thickTop="1">
      <c r="A13" s="200" t="s">
        <v>58</v>
      </c>
      <c r="B13" s="9"/>
      <c r="C13" s="116" t="s">
        <v>59</v>
      </c>
      <c r="D13" s="93"/>
      <c r="E13" s="93"/>
      <c r="F13" s="99"/>
      <c r="G13" s="116"/>
      <c r="H13" s="93"/>
      <c r="I13" s="117"/>
    </row>
    <row r="14" spans="1:9" s="3" customFormat="1" ht="18" thickTop="1">
      <c r="A14" s="201"/>
      <c r="B14" s="37" t="s">
        <v>50</v>
      </c>
      <c r="C14" s="118" t="s">
        <v>60</v>
      </c>
      <c r="D14" s="119">
        <f>E7+E17</f>
        <v>4014</v>
      </c>
      <c r="E14" s="120"/>
      <c r="F14" s="101"/>
      <c r="G14" s="97"/>
      <c r="H14" s="80"/>
      <c r="I14" s="117"/>
    </row>
    <row r="15" spans="1:9" s="3" customFormat="1" ht="17.25">
      <c r="A15" s="201"/>
      <c r="B15" s="41" t="s">
        <v>50</v>
      </c>
      <c r="C15" s="97" t="s">
        <v>79</v>
      </c>
      <c r="D15" s="80">
        <f>E8</f>
        <v>6000</v>
      </c>
      <c r="E15" s="121"/>
      <c r="F15" s="101"/>
      <c r="G15" s="122"/>
      <c r="H15" s="80"/>
      <c r="I15" s="117"/>
    </row>
    <row r="16" spans="1:9" s="3" customFormat="1" ht="17.25">
      <c r="A16" s="201"/>
      <c r="B16" s="41" t="s">
        <v>52</v>
      </c>
      <c r="C16" s="97" t="s">
        <v>57</v>
      </c>
      <c r="D16" s="80"/>
      <c r="E16" s="83">
        <f>D6</f>
        <v>10000</v>
      </c>
      <c r="F16" s="101"/>
      <c r="G16" s="97"/>
      <c r="H16" s="80"/>
      <c r="I16" s="100"/>
    </row>
    <row r="17" spans="1:9" s="3" customFormat="1" ht="18" thickBot="1">
      <c r="A17" s="201"/>
      <c r="B17" s="43" t="s">
        <v>52</v>
      </c>
      <c r="C17" s="123" t="s">
        <v>37</v>
      </c>
      <c r="D17" s="124" t="s">
        <v>62</v>
      </c>
      <c r="E17" s="84">
        <f>D9</f>
        <v>14</v>
      </c>
      <c r="F17" s="125"/>
      <c r="G17" s="110"/>
      <c r="H17" s="111"/>
      <c r="I17" s="126"/>
    </row>
    <row r="18" spans="1:9" s="3" customFormat="1" ht="18" thickTop="1">
      <c r="A18" s="212" t="s">
        <v>63</v>
      </c>
      <c r="B18" s="9"/>
      <c r="C18" s="116" t="s">
        <v>4</v>
      </c>
      <c r="D18" s="93"/>
      <c r="E18" s="93"/>
      <c r="F18" s="127"/>
      <c r="G18" s="128" t="s">
        <v>64</v>
      </c>
      <c r="H18" s="129"/>
      <c r="I18" s="130"/>
    </row>
    <row r="19" spans="1:9" s="3" customFormat="1" ht="17.25">
      <c r="A19" s="213"/>
      <c r="B19" s="9" t="s">
        <v>50</v>
      </c>
      <c r="C19" s="97" t="s">
        <v>65</v>
      </c>
      <c r="D19" s="80">
        <f>E20</f>
        <v>4014</v>
      </c>
      <c r="E19" s="93"/>
      <c r="F19" s="99" t="s">
        <v>50</v>
      </c>
      <c r="G19" s="97" t="s">
        <v>65</v>
      </c>
      <c r="H19" s="80">
        <f>I20</f>
        <v>4014</v>
      </c>
      <c r="I19" s="117"/>
    </row>
    <row r="20" spans="1:9" s="3" customFormat="1" ht="17.25">
      <c r="A20" s="213"/>
      <c r="B20" s="9" t="s">
        <v>52</v>
      </c>
      <c r="C20" s="131" t="s">
        <v>66</v>
      </c>
      <c r="D20" s="80"/>
      <c r="E20" s="93">
        <f>D14</f>
        <v>4014</v>
      </c>
      <c r="F20" s="99" t="s">
        <v>52</v>
      </c>
      <c r="G20" s="131" t="s">
        <v>66</v>
      </c>
      <c r="H20" s="80"/>
      <c r="I20" s="117">
        <f>H9</f>
        <v>4014</v>
      </c>
    </row>
    <row r="21" spans="1:9" s="3" customFormat="1" ht="17.25">
      <c r="A21" s="213"/>
      <c r="B21" s="9" t="s">
        <v>50</v>
      </c>
      <c r="C21" s="97" t="s">
        <v>67</v>
      </c>
      <c r="D21" s="80">
        <f>E7</f>
        <v>4000</v>
      </c>
      <c r="E21" s="93"/>
      <c r="F21" s="99" t="s">
        <v>50</v>
      </c>
      <c r="G21" s="97" t="s">
        <v>67</v>
      </c>
      <c r="H21" s="80">
        <f>I7</f>
        <v>4000</v>
      </c>
      <c r="I21" s="117"/>
    </row>
    <row r="22" spans="1:9" s="3" customFormat="1" ht="17.25">
      <c r="A22" s="213"/>
      <c r="B22" s="9" t="s">
        <v>52</v>
      </c>
      <c r="C22" s="131" t="s">
        <v>68</v>
      </c>
      <c r="D22" s="93" t="s">
        <v>62</v>
      </c>
      <c r="E22" s="80">
        <f>D21</f>
        <v>4000</v>
      </c>
      <c r="F22" s="99" t="s">
        <v>52</v>
      </c>
      <c r="G22" s="131" t="s">
        <v>68</v>
      </c>
      <c r="H22" s="93" t="s">
        <v>62</v>
      </c>
      <c r="I22" s="100">
        <f>H21</f>
        <v>4000</v>
      </c>
    </row>
    <row r="23" spans="1:9" s="3" customFormat="1" ht="17.25">
      <c r="A23" s="213"/>
      <c r="B23" s="9" t="s">
        <v>50</v>
      </c>
      <c r="C23" s="97" t="s">
        <v>167</v>
      </c>
      <c r="D23" s="93">
        <f>E24</f>
        <v>14</v>
      </c>
      <c r="E23" s="80"/>
      <c r="F23" s="99" t="s">
        <v>50</v>
      </c>
      <c r="G23" s="97" t="s">
        <v>167</v>
      </c>
      <c r="H23" s="93">
        <f>I24</f>
        <v>14</v>
      </c>
      <c r="I23" s="100"/>
    </row>
    <row r="24" spans="1:9" s="3" customFormat="1" ht="18" thickBot="1">
      <c r="A24" s="213"/>
      <c r="B24" s="9" t="s">
        <v>52</v>
      </c>
      <c r="C24" s="131" t="s">
        <v>68</v>
      </c>
      <c r="D24" s="93"/>
      <c r="E24" s="80">
        <f>E17</f>
        <v>14</v>
      </c>
      <c r="F24" s="99" t="s">
        <v>52</v>
      </c>
      <c r="G24" s="131" t="s">
        <v>68</v>
      </c>
      <c r="H24" s="93"/>
      <c r="I24" s="100">
        <f>H19-I22</f>
        <v>14</v>
      </c>
    </row>
    <row r="25" spans="1:9" ht="20.25" thickBot="1">
      <c r="A25" s="31"/>
      <c r="B25" s="32"/>
      <c r="C25" s="31"/>
      <c r="D25" s="33"/>
      <c r="E25" s="33"/>
      <c r="F25" s="31"/>
      <c r="G25" s="31"/>
      <c r="H25" s="31"/>
      <c r="I25" s="31"/>
    </row>
    <row r="26" spans="1:9" ht="27" customHeight="1">
      <c r="A26" s="6"/>
      <c r="B26" s="211" t="s">
        <v>86</v>
      </c>
      <c r="C26" s="203"/>
      <c r="D26" s="203"/>
      <c r="E26" s="203"/>
      <c r="F26" s="202" t="s">
        <v>85</v>
      </c>
      <c r="G26" s="203"/>
      <c r="H26" s="203"/>
      <c r="I26" s="204"/>
    </row>
    <row r="27" spans="1:9" s="3" customFormat="1" ht="17.25">
      <c r="A27" s="200" t="s">
        <v>48</v>
      </c>
      <c r="B27" s="9"/>
      <c r="C27" s="10" t="s">
        <v>49</v>
      </c>
      <c r="D27" s="93"/>
      <c r="E27" s="93"/>
      <c r="F27" s="132"/>
      <c r="G27" s="116" t="s">
        <v>49</v>
      </c>
      <c r="H27" s="93"/>
      <c r="I27" s="96"/>
    </row>
    <row r="28" spans="1:9" s="3" customFormat="1" ht="17.25">
      <c r="A28" s="210"/>
      <c r="B28" s="9" t="s">
        <v>50</v>
      </c>
      <c r="C28" s="13" t="s">
        <v>79</v>
      </c>
      <c r="D28" s="98">
        <v>11000</v>
      </c>
      <c r="E28" s="80"/>
      <c r="F28" s="132" t="s">
        <v>50</v>
      </c>
      <c r="G28" s="97" t="s">
        <v>79</v>
      </c>
      <c r="H28" s="98">
        <f>D28</f>
        <v>11000</v>
      </c>
      <c r="I28" s="133"/>
    </row>
    <row r="29" spans="1:9" s="3" customFormat="1" ht="18" thickBot="1">
      <c r="A29" s="210"/>
      <c r="B29" s="9" t="s">
        <v>52</v>
      </c>
      <c r="C29" s="60" t="s">
        <v>69</v>
      </c>
      <c r="D29" s="80"/>
      <c r="E29" s="80">
        <f>D28</f>
        <v>11000</v>
      </c>
      <c r="F29" s="132" t="s">
        <v>52</v>
      </c>
      <c r="G29" s="131" t="s">
        <v>70</v>
      </c>
      <c r="H29" s="80"/>
      <c r="I29" s="133">
        <f>H28</f>
        <v>11000</v>
      </c>
    </row>
    <row r="30" spans="1:9" s="3" customFormat="1" ht="18" thickTop="1">
      <c r="A30" s="210"/>
      <c r="B30" s="9" t="s">
        <v>0</v>
      </c>
      <c r="C30" s="13" t="s">
        <v>135</v>
      </c>
      <c r="D30" s="80">
        <f>E31</f>
        <v>16</v>
      </c>
      <c r="E30" s="81"/>
      <c r="F30" s="134" t="s">
        <v>50</v>
      </c>
      <c r="G30" s="104" t="s">
        <v>26</v>
      </c>
      <c r="H30" s="105">
        <f>I29</f>
        <v>11000</v>
      </c>
      <c r="I30" s="135"/>
    </row>
    <row r="31" spans="1:9" s="3" customFormat="1" ht="17.25">
      <c r="A31" s="210"/>
      <c r="B31" s="9" t="s">
        <v>1</v>
      </c>
      <c r="C31" s="13" t="s">
        <v>30</v>
      </c>
      <c r="D31" s="80"/>
      <c r="E31" s="81">
        <v>16</v>
      </c>
      <c r="F31" s="136" t="s">
        <v>1</v>
      </c>
      <c r="G31" s="108" t="s">
        <v>90</v>
      </c>
      <c r="H31" s="109"/>
      <c r="I31" s="94">
        <f>H28</f>
        <v>11000</v>
      </c>
    </row>
    <row r="32" spans="1:9" s="3" customFormat="1" ht="17.25">
      <c r="A32" s="210"/>
      <c r="B32" s="9"/>
      <c r="C32" s="13"/>
      <c r="D32" s="80"/>
      <c r="E32" s="81"/>
      <c r="F32" s="136" t="s">
        <v>0</v>
      </c>
      <c r="G32" s="108" t="s">
        <v>91</v>
      </c>
      <c r="H32" s="109">
        <f>D39</f>
        <v>4999</v>
      </c>
      <c r="I32" s="94"/>
    </row>
    <row r="33" spans="1:9" s="3" customFormat="1" ht="17.25">
      <c r="A33" s="210"/>
      <c r="B33" s="9"/>
      <c r="C33" s="13"/>
      <c r="D33" s="80"/>
      <c r="E33" s="81"/>
      <c r="F33" s="52" t="s">
        <v>173</v>
      </c>
      <c r="G33" s="16" t="s">
        <v>174</v>
      </c>
      <c r="H33" s="109"/>
      <c r="I33" s="94">
        <f>E31</f>
        <v>16</v>
      </c>
    </row>
    <row r="34" spans="1:9" s="3" customFormat="1" ht="17.25">
      <c r="A34" s="210"/>
      <c r="B34" s="9"/>
      <c r="C34" s="13"/>
      <c r="D34" s="80"/>
      <c r="E34" s="81"/>
      <c r="F34" s="52" t="s">
        <v>173</v>
      </c>
      <c r="G34" s="62" t="s">
        <v>175</v>
      </c>
      <c r="H34" s="109"/>
      <c r="I34" s="94">
        <f>E41</f>
        <v>33</v>
      </c>
    </row>
    <row r="35" spans="1:9" s="3" customFormat="1" ht="18" thickBot="1">
      <c r="A35" s="210"/>
      <c r="B35" s="18"/>
      <c r="C35" s="19"/>
      <c r="D35" s="111"/>
      <c r="E35" s="112"/>
      <c r="F35" s="138" t="s">
        <v>52</v>
      </c>
      <c r="G35" s="139" t="s">
        <v>72</v>
      </c>
      <c r="H35" s="115" t="s">
        <v>62</v>
      </c>
      <c r="I35" s="95">
        <f>H32-I33-I34</f>
        <v>4950</v>
      </c>
    </row>
    <row r="36" spans="1:9" s="3" customFormat="1" ht="18.75" thickBot="1" thickTop="1">
      <c r="A36" s="200" t="s">
        <v>58</v>
      </c>
      <c r="B36" s="9"/>
      <c r="C36" s="10" t="s">
        <v>59</v>
      </c>
      <c r="D36" s="93"/>
      <c r="E36" s="93"/>
      <c r="F36" s="132"/>
      <c r="G36" s="116"/>
      <c r="H36" s="93"/>
      <c r="I36" s="96"/>
    </row>
    <row r="37" spans="1:9" s="3" customFormat="1" ht="18" thickTop="1">
      <c r="A37" s="201"/>
      <c r="B37" s="37" t="s">
        <v>50</v>
      </c>
      <c r="C37" s="38" t="s">
        <v>25</v>
      </c>
      <c r="D37" s="119">
        <f>E29</f>
        <v>11000</v>
      </c>
      <c r="E37" s="120"/>
      <c r="F37" s="140"/>
      <c r="G37" s="97"/>
      <c r="H37" s="80"/>
      <c r="I37" s="96"/>
    </row>
    <row r="38" spans="1:9" s="3" customFormat="1" ht="17.25">
      <c r="A38" s="201"/>
      <c r="B38" s="41" t="s">
        <v>1</v>
      </c>
      <c r="C38" s="60" t="s">
        <v>87</v>
      </c>
      <c r="D38" s="80"/>
      <c r="E38" s="121">
        <f>D28</f>
        <v>11000</v>
      </c>
      <c r="F38" s="101"/>
      <c r="G38" s="97"/>
      <c r="H38" s="141"/>
      <c r="I38" s="96"/>
    </row>
    <row r="39" spans="1:9" s="3" customFormat="1" ht="17.25">
      <c r="A39" s="201"/>
      <c r="B39" s="41" t="s">
        <v>0</v>
      </c>
      <c r="C39" s="181" t="s">
        <v>182</v>
      </c>
      <c r="D39" s="80">
        <v>4999</v>
      </c>
      <c r="E39" s="182"/>
      <c r="F39" s="101"/>
      <c r="G39" s="97"/>
      <c r="H39" s="141"/>
      <c r="I39" s="96"/>
    </row>
    <row r="40" spans="1:9" s="3" customFormat="1" ht="17.25">
      <c r="A40" s="201"/>
      <c r="B40" s="41" t="s">
        <v>172</v>
      </c>
      <c r="C40" s="60" t="s">
        <v>153</v>
      </c>
      <c r="D40" s="80"/>
      <c r="E40" s="83">
        <f>D30</f>
        <v>16</v>
      </c>
      <c r="F40" s="101"/>
      <c r="G40" s="97"/>
      <c r="H40" s="141"/>
      <c r="I40" s="96"/>
    </row>
    <row r="41" spans="1:9" s="3" customFormat="1" ht="17.25">
      <c r="A41" s="201"/>
      <c r="B41" s="41" t="s">
        <v>170</v>
      </c>
      <c r="C41" s="60" t="s">
        <v>171</v>
      </c>
      <c r="D41" s="80"/>
      <c r="E41" s="83">
        <v>33</v>
      </c>
      <c r="F41" s="101"/>
      <c r="G41" s="97"/>
      <c r="H41" s="141"/>
      <c r="I41" s="96"/>
    </row>
    <row r="42" spans="1:9" s="3" customFormat="1" ht="18" thickBot="1">
      <c r="A42" s="201"/>
      <c r="B42" s="43" t="s">
        <v>52</v>
      </c>
      <c r="C42" s="59" t="s">
        <v>74</v>
      </c>
      <c r="D42" s="124" t="s">
        <v>62</v>
      </c>
      <c r="E42" s="84">
        <f>D39-E40-E41</f>
        <v>4950</v>
      </c>
      <c r="F42" s="142"/>
      <c r="G42" s="110"/>
      <c r="H42" s="111"/>
      <c r="I42" s="143"/>
    </row>
    <row r="43" spans="1:9" s="3" customFormat="1" ht="18" thickTop="1">
      <c r="A43" s="212" t="s">
        <v>63</v>
      </c>
      <c r="B43" s="9"/>
      <c r="C43" s="10" t="s">
        <v>4</v>
      </c>
      <c r="D43" s="93"/>
      <c r="E43" s="93"/>
      <c r="F43" s="144"/>
      <c r="G43" s="128" t="s">
        <v>64</v>
      </c>
      <c r="H43" s="129"/>
      <c r="I43" s="145"/>
    </row>
    <row r="44" spans="1:9" s="3" customFormat="1" ht="17.25">
      <c r="A44" s="213"/>
      <c r="B44" s="9" t="s">
        <v>50</v>
      </c>
      <c r="C44" s="13" t="s">
        <v>65</v>
      </c>
      <c r="D44" s="80">
        <f>E45</f>
        <v>4999</v>
      </c>
      <c r="E44" s="93"/>
      <c r="F44" s="132" t="s">
        <v>50</v>
      </c>
      <c r="G44" s="97" t="s">
        <v>65</v>
      </c>
      <c r="H44" s="80">
        <f>I45</f>
        <v>4999</v>
      </c>
      <c r="I44" s="96"/>
    </row>
    <row r="45" spans="1:9" s="3" customFormat="1" ht="17.25">
      <c r="A45" s="213"/>
      <c r="B45" s="9" t="s">
        <v>52</v>
      </c>
      <c r="C45" s="13" t="s">
        <v>88</v>
      </c>
      <c r="D45" s="80"/>
      <c r="E45" s="93">
        <f>D39</f>
        <v>4999</v>
      </c>
      <c r="F45" s="132" t="s">
        <v>52</v>
      </c>
      <c r="G45" s="97" t="s">
        <v>88</v>
      </c>
      <c r="H45" s="80"/>
      <c r="I45" s="96">
        <f>H32</f>
        <v>4999</v>
      </c>
    </row>
    <row r="46" spans="1:9" s="3" customFormat="1" ht="17.25">
      <c r="A46" s="213"/>
      <c r="B46" s="9" t="s">
        <v>50</v>
      </c>
      <c r="C46" s="13" t="s">
        <v>75</v>
      </c>
      <c r="D46" s="80">
        <f>E42</f>
        <v>4950</v>
      </c>
      <c r="E46" s="93"/>
      <c r="F46" s="132" t="s">
        <v>50</v>
      </c>
      <c r="G46" s="97" t="s">
        <v>75</v>
      </c>
      <c r="H46" s="80">
        <f>I35</f>
        <v>4950</v>
      </c>
      <c r="I46" s="96"/>
    </row>
    <row r="47" spans="1:9" s="3" customFormat="1" ht="18" thickBot="1">
      <c r="A47" s="213"/>
      <c r="B47" s="9" t="s">
        <v>52</v>
      </c>
      <c r="C47" s="60" t="s">
        <v>68</v>
      </c>
      <c r="D47" s="93" t="s">
        <v>62</v>
      </c>
      <c r="E47" s="80">
        <f>D46</f>
        <v>4950</v>
      </c>
      <c r="F47" s="9" t="s">
        <v>52</v>
      </c>
      <c r="G47" s="60" t="s">
        <v>68</v>
      </c>
      <c r="H47" s="93" t="s">
        <v>62</v>
      </c>
      <c r="I47" s="133">
        <f>H46</f>
        <v>4950</v>
      </c>
    </row>
    <row r="48" spans="1:9" s="3" customFormat="1" ht="18" thickTop="1">
      <c r="A48" s="218"/>
      <c r="B48" s="132" t="s">
        <v>0</v>
      </c>
      <c r="C48" s="97" t="s">
        <v>181</v>
      </c>
      <c r="D48" s="93">
        <f>E41</f>
        <v>33</v>
      </c>
      <c r="E48" s="81"/>
      <c r="F48" s="146" t="s">
        <v>0</v>
      </c>
      <c r="G48" s="147" t="s">
        <v>183</v>
      </c>
      <c r="H48" s="148">
        <f>I34</f>
        <v>33</v>
      </c>
      <c r="I48" s="149"/>
    </row>
    <row r="49" spans="1:9" s="3" customFormat="1" ht="18" thickBot="1">
      <c r="A49" s="218"/>
      <c r="B49" s="132" t="s">
        <v>1</v>
      </c>
      <c r="C49" s="131" t="s">
        <v>120</v>
      </c>
      <c r="D49" s="93"/>
      <c r="E49" s="81">
        <f>D48</f>
        <v>33</v>
      </c>
      <c r="F49" s="150" t="s">
        <v>1</v>
      </c>
      <c r="G49" s="151" t="s">
        <v>112</v>
      </c>
      <c r="H49" s="152"/>
      <c r="I49" s="153">
        <f>H48</f>
        <v>33</v>
      </c>
    </row>
    <row r="50" spans="1:9" s="3" customFormat="1" ht="18" thickTop="1">
      <c r="A50" s="213"/>
      <c r="B50" s="9" t="s">
        <v>50</v>
      </c>
      <c r="C50" s="97" t="s">
        <v>167</v>
      </c>
      <c r="D50" s="93">
        <f>E51</f>
        <v>16</v>
      </c>
      <c r="E50" s="80"/>
      <c r="F50" s="9" t="s">
        <v>50</v>
      </c>
      <c r="G50" s="97" t="s">
        <v>167</v>
      </c>
      <c r="H50" s="93">
        <f>I51</f>
        <v>16</v>
      </c>
      <c r="I50" s="133"/>
    </row>
    <row r="51" spans="1:9" s="3" customFormat="1" ht="18" thickBot="1">
      <c r="A51" s="213"/>
      <c r="B51" s="9" t="s">
        <v>52</v>
      </c>
      <c r="C51" s="131" t="s">
        <v>68</v>
      </c>
      <c r="D51" s="93"/>
      <c r="E51" s="80">
        <f>D44-E47-E49</f>
        <v>16</v>
      </c>
      <c r="F51" s="27" t="s">
        <v>52</v>
      </c>
      <c r="G51" s="164" t="s">
        <v>68</v>
      </c>
      <c r="H51" s="161"/>
      <c r="I51" s="165">
        <f>H44-I47-I49</f>
        <v>16</v>
      </c>
    </row>
    <row r="52" spans="1:9" s="3" customFormat="1" ht="18" thickTop="1">
      <c r="A52" s="214" t="s">
        <v>77</v>
      </c>
      <c r="B52" s="75"/>
      <c r="C52" s="159"/>
      <c r="D52" s="154"/>
      <c r="E52" s="176"/>
      <c r="F52" s="146" t="s">
        <v>0</v>
      </c>
      <c r="G52" s="147" t="s">
        <v>183</v>
      </c>
      <c r="H52" s="148">
        <f>H48</f>
        <v>33</v>
      </c>
      <c r="I52" s="149"/>
    </row>
    <row r="53" spans="1:9" s="3" customFormat="1" ht="18" thickBot="1">
      <c r="A53" s="215"/>
      <c r="B53" s="28"/>
      <c r="C53" s="160"/>
      <c r="D53" s="156"/>
      <c r="E53" s="177"/>
      <c r="F53" s="150" t="s">
        <v>1</v>
      </c>
      <c r="G53" s="151" t="s">
        <v>112</v>
      </c>
      <c r="H53" s="152"/>
      <c r="I53" s="153">
        <f>H52</f>
        <v>33</v>
      </c>
    </row>
    <row r="55" spans="1:9" ht="19.5">
      <c r="A55" s="216" t="s">
        <v>184</v>
      </c>
      <c r="B55" s="217"/>
      <c r="C55" s="217"/>
      <c r="D55" s="217"/>
      <c r="E55" s="217"/>
      <c r="F55" s="217"/>
      <c r="G55" s="217"/>
      <c r="H55" s="217"/>
      <c r="I55" s="217"/>
    </row>
    <row r="56" spans="1:9" ht="19.5">
      <c r="A56" s="217"/>
      <c r="B56" s="217"/>
      <c r="C56" s="217"/>
      <c r="D56" s="217"/>
      <c r="E56" s="217"/>
      <c r="F56" s="217"/>
      <c r="G56" s="217"/>
      <c r="H56" s="217"/>
      <c r="I56" s="217"/>
    </row>
    <row r="57" spans="1:9" ht="33.75" customHeight="1">
      <c r="A57" s="217"/>
      <c r="B57" s="217"/>
      <c r="C57" s="217"/>
      <c r="D57" s="217"/>
      <c r="E57" s="217"/>
      <c r="F57" s="217"/>
      <c r="G57" s="217"/>
      <c r="H57" s="217"/>
      <c r="I57" s="217"/>
    </row>
  </sheetData>
  <sheetProtection/>
  <mergeCells count="15">
    <mergeCell ref="A1:I1"/>
    <mergeCell ref="A13:A17"/>
    <mergeCell ref="F26:I26"/>
    <mergeCell ref="B3:E3"/>
    <mergeCell ref="F3:I3"/>
    <mergeCell ref="F4:I4"/>
    <mergeCell ref="A5:A12"/>
    <mergeCell ref="B4:E4"/>
    <mergeCell ref="B26:E26"/>
    <mergeCell ref="A18:A24"/>
    <mergeCell ref="A55:I57"/>
    <mergeCell ref="A43:A51"/>
    <mergeCell ref="A27:A35"/>
    <mergeCell ref="A36:A42"/>
    <mergeCell ref="A52:A53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77" r:id="rId1"/>
  <headerFooter alignWithMargins="0">
    <oddFooter>&amp;C&amp;"標楷體,標準"第2頁，共5頁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0" zoomScaleNormal="80" workbookViewId="0" topLeftCell="A1">
      <selection activeCell="C46" sqref="C46"/>
    </sheetView>
  </sheetViews>
  <sheetFormatPr defaultColWidth="9.00390625" defaultRowHeight="16.5"/>
  <cols>
    <col min="1" max="1" width="8.00390625" style="3" bestFit="1" customWidth="1"/>
    <col min="2" max="2" width="5.50390625" style="7" bestFit="1" customWidth="1"/>
    <col min="3" max="3" width="33.125" style="3" bestFit="1" customWidth="1"/>
    <col min="4" max="5" width="10.625" style="8" customWidth="1"/>
    <col min="6" max="6" width="5.50390625" style="3" bestFit="1" customWidth="1"/>
    <col min="7" max="7" width="33.125" style="3" bestFit="1" customWidth="1"/>
    <col min="8" max="9" width="10.625" style="3" customWidth="1"/>
    <col min="10" max="10" width="12.125" style="1" customWidth="1"/>
    <col min="11" max="16384" width="9.00390625" style="1" customWidth="1"/>
  </cols>
  <sheetData>
    <row r="1" spans="1:9" ht="30" customHeight="1">
      <c r="A1" s="219" t="s">
        <v>101</v>
      </c>
      <c r="B1" s="220"/>
      <c r="C1" s="220"/>
      <c r="D1" s="220"/>
      <c r="E1" s="220"/>
      <c r="F1" s="220"/>
      <c r="G1" s="220"/>
      <c r="H1" s="220"/>
      <c r="I1" s="220"/>
    </row>
    <row r="2" spans="1:9" ht="30" customHeight="1" thickBot="1">
      <c r="A2" s="175" t="s">
        <v>188</v>
      </c>
      <c r="B2" s="63"/>
      <c r="C2" s="63"/>
      <c r="D2" s="63"/>
      <c r="E2" s="63"/>
      <c r="F2" s="63"/>
      <c r="G2" s="63"/>
      <c r="H2" s="63"/>
      <c r="I2" s="63"/>
    </row>
    <row r="3" spans="1:9" s="5" customFormat="1" ht="20.25" thickBot="1">
      <c r="A3" s="35"/>
      <c r="B3" s="205" t="s">
        <v>46</v>
      </c>
      <c r="C3" s="205"/>
      <c r="D3" s="205"/>
      <c r="E3" s="205"/>
      <c r="F3" s="206" t="s">
        <v>47</v>
      </c>
      <c r="G3" s="207"/>
      <c r="H3" s="207"/>
      <c r="I3" s="207"/>
    </row>
    <row r="4" spans="1:9" ht="27" customHeight="1">
      <c r="A4" s="6"/>
      <c r="B4" s="211" t="s">
        <v>102</v>
      </c>
      <c r="C4" s="203"/>
      <c r="D4" s="203"/>
      <c r="E4" s="203"/>
      <c r="F4" s="208" t="s">
        <v>103</v>
      </c>
      <c r="G4" s="209"/>
      <c r="H4" s="209"/>
      <c r="I4" s="209"/>
    </row>
    <row r="5" spans="1:9" s="3" customFormat="1" ht="17.25">
      <c r="A5" s="200" t="s">
        <v>48</v>
      </c>
      <c r="B5" s="9"/>
      <c r="C5" s="116" t="s">
        <v>49</v>
      </c>
      <c r="D5" s="93"/>
      <c r="E5" s="93"/>
      <c r="F5" s="99"/>
      <c r="G5" s="128" t="s">
        <v>49</v>
      </c>
      <c r="H5" s="129"/>
      <c r="I5" s="117"/>
    </row>
    <row r="6" spans="1:9" s="3" customFormat="1" ht="17.25">
      <c r="A6" s="210"/>
      <c r="B6" s="9" t="s">
        <v>50</v>
      </c>
      <c r="C6" s="97" t="s">
        <v>94</v>
      </c>
      <c r="D6" s="98">
        <v>10000</v>
      </c>
      <c r="E6" s="80"/>
      <c r="F6" s="99" t="s">
        <v>50</v>
      </c>
      <c r="G6" s="97" t="s">
        <v>94</v>
      </c>
      <c r="H6" s="98">
        <v>10000</v>
      </c>
      <c r="I6" s="100"/>
    </row>
    <row r="7" spans="1:9" s="3" customFormat="1" ht="18" thickBot="1">
      <c r="A7" s="210"/>
      <c r="B7" s="9" t="s">
        <v>52</v>
      </c>
      <c r="C7" s="131" t="s">
        <v>38</v>
      </c>
      <c r="D7" s="80"/>
      <c r="E7" s="80">
        <v>10000</v>
      </c>
      <c r="F7" s="99" t="s">
        <v>52</v>
      </c>
      <c r="G7" s="97" t="s">
        <v>110</v>
      </c>
      <c r="H7" s="80"/>
      <c r="I7" s="100">
        <v>10000</v>
      </c>
    </row>
    <row r="8" spans="1:9" s="3" customFormat="1" ht="18" thickTop="1">
      <c r="A8" s="210"/>
      <c r="B8" s="9" t="s">
        <v>50</v>
      </c>
      <c r="C8" s="97" t="s">
        <v>54</v>
      </c>
      <c r="D8" s="80">
        <f>E9</f>
        <v>14</v>
      </c>
      <c r="E8" s="81"/>
      <c r="F8" s="134" t="s">
        <v>0</v>
      </c>
      <c r="G8" s="104" t="s">
        <v>26</v>
      </c>
      <c r="H8" s="105">
        <f>I7</f>
        <v>10000</v>
      </c>
      <c r="I8" s="106"/>
    </row>
    <row r="9" spans="1:9" s="3" customFormat="1" ht="17.25">
      <c r="A9" s="210"/>
      <c r="B9" s="9" t="s">
        <v>52</v>
      </c>
      <c r="C9" s="97" t="s">
        <v>56</v>
      </c>
      <c r="D9" s="80"/>
      <c r="E9" s="81">
        <v>14</v>
      </c>
      <c r="F9" s="136" t="s">
        <v>1</v>
      </c>
      <c r="G9" s="137" t="s">
        <v>121</v>
      </c>
      <c r="H9" s="109"/>
      <c r="I9" s="158">
        <f>H6</f>
        <v>10000</v>
      </c>
    </row>
    <row r="10" spans="1:9" s="3" customFormat="1" ht="19.5">
      <c r="A10" s="210"/>
      <c r="B10" s="9"/>
      <c r="C10" s="97"/>
      <c r="D10" s="80"/>
      <c r="E10" s="81"/>
      <c r="F10" s="136" t="s">
        <v>0</v>
      </c>
      <c r="G10" s="108" t="s">
        <v>122</v>
      </c>
      <c r="H10" s="185">
        <v>9000</v>
      </c>
      <c r="I10" s="158"/>
    </row>
    <row r="11" spans="1:9" s="3" customFormat="1" ht="17.25">
      <c r="A11" s="210"/>
      <c r="B11" s="9"/>
      <c r="C11" s="97"/>
      <c r="D11" s="80"/>
      <c r="E11" s="81"/>
      <c r="F11" s="136" t="s">
        <v>1</v>
      </c>
      <c r="G11" s="108" t="s">
        <v>30</v>
      </c>
      <c r="H11" s="109"/>
      <c r="I11" s="94">
        <v>14</v>
      </c>
    </row>
    <row r="12" spans="1:9" s="3" customFormat="1" ht="17.25">
      <c r="A12" s="210"/>
      <c r="B12" s="9"/>
      <c r="C12" s="97"/>
      <c r="D12" s="80"/>
      <c r="E12" s="81"/>
      <c r="F12" s="136" t="s">
        <v>1</v>
      </c>
      <c r="G12" s="137" t="s">
        <v>123</v>
      </c>
      <c r="H12" s="109"/>
      <c r="I12" s="94">
        <v>30</v>
      </c>
    </row>
    <row r="13" spans="1:9" s="3" customFormat="1" ht="20.25" thickBot="1">
      <c r="A13" s="210"/>
      <c r="B13" s="18"/>
      <c r="C13" s="110"/>
      <c r="D13" s="111"/>
      <c r="E13" s="112"/>
      <c r="F13" s="138" t="s">
        <v>1</v>
      </c>
      <c r="G13" s="139" t="s">
        <v>124</v>
      </c>
      <c r="H13" s="115" t="s">
        <v>125</v>
      </c>
      <c r="I13" s="186">
        <v>8956</v>
      </c>
    </row>
    <row r="14" spans="1:9" s="3" customFormat="1" ht="18.75" thickBot="1" thickTop="1">
      <c r="A14" s="200" t="s">
        <v>58</v>
      </c>
      <c r="B14" s="9"/>
      <c r="C14" s="116" t="s">
        <v>59</v>
      </c>
      <c r="D14" s="93"/>
      <c r="E14" s="93"/>
      <c r="F14" s="99"/>
      <c r="G14" s="116"/>
      <c r="H14" s="93"/>
      <c r="I14" s="117"/>
    </row>
    <row r="15" spans="1:9" s="3" customFormat="1" ht="20.25" thickTop="1">
      <c r="A15" s="201"/>
      <c r="B15" s="37" t="s">
        <v>50</v>
      </c>
      <c r="C15" s="118" t="s">
        <v>25</v>
      </c>
      <c r="D15" s="119">
        <f>E7</f>
        <v>10000</v>
      </c>
      <c r="E15" s="120"/>
      <c r="F15" s="101"/>
      <c r="G15" s="187"/>
      <c r="H15" s="80"/>
      <c r="I15" s="117"/>
    </row>
    <row r="16" spans="1:9" s="3" customFormat="1" ht="17.25">
      <c r="A16" s="201"/>
      <c r="B16" s="41" t="s">
        <v>52</v>
      </c>
      <c r="C16" s="131" t="s">
        <v>98</v>
      </c>
      <c r="D16" s="80"/>
      <c r="E16" s="121">
        <f>D6</f>
        <v>10000</v>
      </c>
      <c r="F16" s="101"/>
      <c r="G16" s="122"/>
      <c r="H16" s="80"/>
      <c r="I16" s="117"/>
    </row>
    <row r="17" spans="1:9" s="3" customFormat="1" ht="19.5">
      <c r="A17" s="201"/>
      <c r="B17" s="41" t="s">
        <v>50</v>
      </c>
      <c r="C17" s="97" t="s">
        <v>106</v>
      </c>
      <c r="D17" s="183">
        <f>E20+E18+E19</f>
        <v>9000</v>
      </c>
      <c r="E17" s="121"/>
      <c r="F17" s="101"/>
      <c r="G17" s="122"/>
      <c r="H17" s="80"/>
      <c r="I17" s="117"/>
    </row>
    <row r="18" spans="1:9" s="3" customFormat="1" ht="17.25">
      <c r="A18" s="201"/>
      <c r="B18" s="41" t="s">
        <v>109</v>
      </c>
      <c r="C18" s="131" t="s">
        <v>61</v>
      </c>
      <c r="D18" s="80"/>
      <c r="E18" s="83">
        <f>D8</f>
        <v>14</v>
      </c>
      <c r="F18" s="101"/>
      <c r="G18" s="122"/>
      <c r="H18" s="80"/>
      <c r="I18" s="117"/>
    </row>
    <row r="19" spans="1:9" s="3" customFormat="1" ht="17.25">
      <c r="A19" s="201"/>
      <c r="B19" s="41" t="s">
        <v>52</v>
      </c>
      <c r="C19" s="131" t="s">
        <v>73</v>
      </c>
      <c r="D19" s="80"/>
      <c r="E19" s="83">
        <v>30</v>
      </c>
      <c r="F19" s="101"/>
      <c r="G19" s="97"/>
      <c r="H19" s="80"/>
      <c r="I19" s="100"/>
    </row>
    <row r="20" spans="1:9" s="3" customFormat="1" ht="20.25" thickBot="1">
      <c r="A20" s="201"/>
      <c r="B20" s="43" t="s">
        <v>52</v>
      </c>
      <c r="C20" s="123" t="s">
        <v>107</v>
      </c>
      <c r="D20" s="124" t="s">
        <v>62</v>
      </c>
      <c r="E20" s="184">
        <v>8956</v>
      </c>
      <c r="F20" s="125"/>
      <c r="G20" s="110"/>
      <c r="H20" s="111"/>
      <c r="I20" s="126"/>
    </row>
    <row r="21" spans="1:9" s="3" customFormat="1" ht="18" thickTop="1">
      <c r="A21" s="212" t="s">
        <v>63</v>
      </c>
      <c r="B21" s="9"/>
      <c r="C21" s="116" t="s">
        <v>4</v>
      </c>
      <c r="D21" s="93"/>
      <c r="E21" s="93"/>
      <c r="F21" s="127"/>
      <c r="G21" s="128" t="s">
        <v>64</v>
      </c>
      <c r="H21" s="129"/>
      <c r="I21" s="130"/>
    </row>
    <row r="22" spans="1:9" s="3" customFormat="1" ht="19.5">
      <c r="A22" s="213"/>
      <c r="B22" s="9" t="s">
        <v>50</v>
      </c>
      <c r="C22" s="97" t="s">
        <v>65</v>
      </c>
      <c r="D22" s="183">
        <f>E23</f>
        <v>9000</v>
      </c>
      <c r="E22" s="93"/>
      <c r="F22" s="99" t="s">
        <v>50</v>
      </c>
      <c r="G22" s="97" t="s">
        <v>65</v>
      </c>
      <c r="H22" s="183">
        <f>I23</f>
        <v>9000</v>
      </c>
      <c r="I22" s="117"/>
    </row>
    <row r="23" spans="1:9" s="3" customFormat="1" ht="19.5">
      <c r="A23" s="213"/>
      <c r="B23" s="9" t="s">
        <v>52</v>
      </c>
      <c r="C23" s="131" t="s">
        <v>66</v>
      </c>
      <c r="D23" s="80"/>
      <c r="E23" s="188">
        <f>D17</f>
        <v>9000</v>
      </c>
      <c r="F23" s="99" t="s">
        <v>52</v>
      </c>
      <c r="G23" s="131" t="s">
        <v>66</v>
      </c>
      <c r="H23" s="80"/>
      <c r="I23" s="189">
        <f>H10</f>
        <v>9000</v>
      </c>
    </row>
    <row r="24" spans="1:9" s="3" customFormat="1" ht="19.5">
      <c r="A24" s="213"/>
      <c r="B24" s="9" t="s">
        <v>50</v>
      </c>
      <c r="C24" s="97" t="s">
        <v>108</v>
      </c>
      <c r="D24" s="183">
        <f>E20</f>
        <v>8956</v>
      </c>
      <c r="E24" s="93"/>
      <c r="F24" s="99" t="s">
        <v>50</v>
      </c>
      <c r="G24" s="97" t="s">
        <v>108</v>
      </c>
      <c r="H24" s="183">
        <f>I13</f>
        <v>8956</v>
      </c>
      <c r="I24" s="117"/>
    </row>
    <row r="25" spans="1:9" s="3" customFormat="1" ht="20.25" thickBot="1">
      <c r="A25" s="213"/>
      <c r="B25" s="9" t="s">
        <v>52</v>
      </c>
      <c r="C25" s="131" t="s">
        <v>68</v>
      </c>
      <c r="D25" s="93" t="s">
        <v>62</v>
      </c>
      <c r="E25" s="183">
        <f>D24</f>
        <v>8956</v>
      </c>
      <c r="F25" s="99" t="s">
        <v>52</v>
      </c>
      <c r="G25" s="131" t="s">
        <v>68</v>
      </c>
      <c r="H25" s="93" t="s">
        <v>62</v>
      </c>
      <c r="I25" s="190">
        <f>H24</f>
        <v>8956</v>
      </c>
    </row>
    <row r="26" spans="1:9" s="3" customFormat="1" ht="18" thickTop="1">
      <c r="A26" s="213"/>
      <c r="B26" s="9" t="s">
        <v>50</v>
      </c>
      <c r="C26" s="97" t="s">
        <v>76</v>
      </c>
      <c r="D26" s="93">
        <f>E19</f>
        <v>30</v>
      </c>
      <c r="E26" s="80"/>
      <c r="F26" s="146" t="s">
        <v>0</v>
      </c>
      <c r="G26" s="147" t="s">
        <v>183</v>
      </c>
      <c r="H26" s="148">
        <f>I12</f>
        <v>30</v>
      </c>
      <c r="I26" s="149"/>
    </row>
    <row r="27" spans="1:9" s="3" customFormat="1" ht="18" thickBot="1">
      <c r="A27" s="213"/>
      <c r="B27" s="9" t="s">
        <v>52</v>
      </c>
      <c r="C27" s="131" t="s">
        <v>68</v>
      </c>
      <c r="D27" s="93"/>
      <c r="E27" s="80">
        <f>D26</f>
        <v>30</v>
      </c>
      <c r="F27" s="150" t="s">
        <v>1</v>
      </c>
      <c r="G27" s="151" t="s">
        <v>112</v>
      </c>
      <c r="H27" s="152"/>
      <c r="I27" s="153">
        <f>H26</f>
        <v>30</v>
      </c>
    </row>
    <row r="28" spans="1:9" s="3" customFormat="1" ht="18" thickTop="1">
      <c r="A28" s="213"/>
      <c r="B28" s="9" t="s">
        <v>50</v>
      </c>
      <c r="C28" s="97" t="s">
        <v>167</v>
      </c>
      <c r="D28" s="93">
        <f>E29</f>
        <v>14</v>
      </c>
      <c r="E28" s="80"/>
      <c r="F28" s="99" t="s">
        <v>50</v>
      </c>
      <c r="G28" s="97" t="s">
        <v>167</v>
      </c>
      <c r="H28" s="93">
        <f>I29</f>
        <v>14</v>
      </c>
      <c r="I28" s="100"/>
    </row>
    <row r="29" spans="1:9" s="3" customFormat="1" ht="18" thickBot="1">
      <c r="A29" s="213"/>
      <c r="B29" s="9" t="s">
        <v>52</v>
      </c>
      <c r="C29" s="131" t="s">
        <v>68</v>
      </c>
      <c r="D29" s="93"/>
      <c r="E29" s="80">
        <f>D22-E25-E27</f>
        <v>14</v>
      </c>
      <c r="F29" s="99" t="s">
        <v>52</v>
      </c>
      <c r="G29" s="131" t="s">
        <v>68</v>
      </c>
      <c r="H29" s="93"/>
      <c r="I29" s="100">
        <f>H22-I25-I27</f>
        <v>14</v>
      </c>
    </row>
    <row r="30" spans="1:9" s="3" customFormat="1" ht="18" thickTop="1">
      <c r="A30" s="214" t="s">
        <v>77</v>
      </c>
      <c r="B30" s="75"/>
      <c r="C30" s="159"/>
      <c r="D30" s="154"/>
      <c r="E30" s="155"/>
      <c r="F30" s="146" t="s">
        <v>0</v>
      </c>
      <c r="G30" s="147" t="s">
        <v>183</v>
      </c>
      <c r="H30" s="148">
        <f>H26</f>
        <v>30</v>
      </c>
      <c r="I30" s="149"/>
    </row>
    <row r="31" spans="1:9" s="3" customFormat="1" ht="18" thickBot="1">
      <c r="A31" s="215"/>
      <c r="B31" s="28"/>
      <c r="C31" s="160"/>
      <c r="D31" s="156"/>
      <c r="E31" s="157"/>
      <c r="F31" s="150" t="s">
        <v>1</v>
      </c>
      <c r="G31" s="151" t="s">
        <v>112</v>
      </c>
      <c r="H31" s="152"/>
      <c r="I31" s="153">
        <f>H30</f>
        <v>30</v>
      </c>
    </row>
    <row r="32" spans="1:9" ht="20.25" thickBot="1">
      <c r="A32" s="31"/>
      <c r="B32" s="32"/>
      <c r="C32" s="31"/>
      <c r="D32" s="33"/>
      <c r="E32" s="33"/>
      <c r="F32" s="31"/>
      <c r="G32" s="31"/>
      <c r="H32" s="31"/>
      <c r="I32" s="31"/>
    </row>
    <row r="33" spans="1:9" ht="27" customHeight="1">
      <c r="A33" s="6"/>
      <c r="B33" s="211" t="s">
        <v>104</v>
      </c>
      <c r="C33" s="203"/>
      <c r="D33" s="203"/>
      <c r="E33" s="203"/>
      <c r="F33" s="202" t="s">
        <v>105</v>
      </c>
      <c r="G33" s="203"/>
      <c r="H33" s="203"/>
      <c r="I33" s="204"/>
    </row>
    <row r="34" spans="1:9" s="3" customFormat="1" ht="17.25">
      <c r="A34" s="200" t="s">
        <v>48</v>
      </c>
      <c r="B34" s="9"/>
      <c r="C34" s="10" t="s">
        <v>49</v>
      </c>
      <c r="D34" s="11"/>
      <c r="E34" s="11"/>
      <c r="F34" s="9"/>
      <c r="G34" s="10" t="s">
        <v>49</v>
      </c>
      <c r="H34" s="11"/>
      <c r="I34" s="12"/>
    </row>
    <row r="35" spans="1:9" s="3" customFormat="1" ht="17.25">
      <c r="A35" s="210"/>
      <c r="B35" s="9" t="s">
        <v>50</v>
      </c>
      <c r="C35" s="13" t="s">
        <v>51</v>
      </c>
      <c r="D35" s="98">
        <v>8000</v>
      </c>
      <c r="E35" s="80"/>
      <c r="F35" s="132" t="s">
        <v>50</v>
      </c>
      <c r="G35" s="97" t="s">
        <v>51</v>
      </c>
      <c r="H35" s="98">
        <f>D35</f>
        <v>8000</v>
      </c>
      <c r="I35" s="133"/>
    </row>
    <row r="36" spans="1:9" s="3" customFormat="1" ht="18" thickBot="1">
      <c r="A36" s="210"/>
      <c r="B36" s="9" t="s">
        <v>52</v>
      </c>
      <c r="C36" s="13" t="s">
        <v>78</v>
      </c>
      <c r="D36" s="80"/>
      <c r="E36" s="80">
        <f>D35</f>
        <v>8000</v>
      </c>
      <c r="F36" s="132" t="s">
        <v>52</v>
      </c>
      <c r="G36" s="131" t="s">
        <v>87</v>
      </c>
      <c r="H36" s="80"/>
      <c r="I36" s="133">
        <f>H35</f>
        <v>8000</v>
      </c>
    </row>
    <row r="37" spans="1:9" s="3" customFormat="1" ht="18" thickTop="1">
      <c r="A37" s="210"/>
      <c r="B37" s="9" t="s">
        <v>176</v>
      </c>
      <c r="C37" s="13" t="s">
        <v>179</v>
      </c>
      <c r="D37" s="80">
        <f>E38</f>
        <v>11</v>
      </c>
      <c r="E37" s="81"/>
      <c r="F37" s="134" t="s">
        <v>50</v>
      </c>
      <c r="G37" s="104" t="s">
        <v>79</v>
      </c>
      <c r="H37" s="105">
        <f>I36</f>
        <v>8000</v>
      </c>
      <c r="I37" s="135"/>
    </row>
    <row r="38" spans="1:9" s="3" customFormat="1" ht="17.25">
      <c r="A38" s="210"/>
      <c r="B38" s="9" t="s">
        <v>177</v>
      </c>
      <c r="C38" s="13" t="s">
        <v>178</v>
      </c>
      <c r="D38" s="80"/>
      <c r="E38" s="81">
        <v>11</v>
      </c>
      <c r="F38" s="136" t="s">
        <v>52</v>
      </c>
      <c r="G38" s="137" t="s">
        <v>116</v>
      </c>
      <c r="H38" s="109"/>
      <c r="I38" s="94">
        <f>H35</f>
        <v>8000</v>
      </c>
    </row>
    <row r="39" spans="1:9" s="3" customFormat="1" ht="19.5">
      <c r="A39" s="210"/>
      <c r="B39" s="9"/>
      <c r="C39" s="13"/>
      <c r="D39" s="80"/>
      <c r="E39" s="81"/>
      <c r="F39" s="136" t="s">
        <v>50</v>
      </c>
      <c r="G39" s="108" t="s">
        <v>97</v>
      </c>
      <c r="H39" s="185">
        <f>D45</f>
        <v>10949</v>
      </c>
      <c r="I39" s="94"/>
    </row>
    <row r="40" spans="1:9" s="3" customFormat="1" ht="17.25">
      <c r="A40" s="210"/>
      <c r="B40" s="9"/>
      <c r="C40" s="13"/>
      <c r="D40" s="80"/>
      <c r="E40" s="81"/>
      <c r="F40" s="52" t="s">
        <v>1</v>
      </c>
      <c r="G40" s="16" t="s">
        <v>30</v>
      </c>
      <c r="H40" s="109"/>
      <c r="I40" s="94">
        <f>E38</f>
        <v>11</v>
      </c>
    </row>
    <row r="41" spans="1:9" s="3" customFormat="1" ht="20.25" thickBot="1">
      <c r="A41" s="210"/>
      <c r="B41" s="18"/>
      <c r="C41" s="19"/>
      <c r="D41" s="111"/>
      <c r="E41" s="112"/>
      <c r="F41" s="138" t="s">
        <v>52</v>
      </c>
      <c r="G41" s="139" t="s">
        <v>72</v>
      </c>
      <c r="H41" s="115" t="s">
        <v>62</v>
      </c>
      <c r="I41" s="186">
        <f>H39-I40</f>
        <v>10938</v>
      </c>
    </row>
    <row r="42" spans="1:9" s="3" customFormat="1" ht="18.75" thickBot="1" thickTop="1">
      <c r="A42" s="200" t="s">
        <v>58</v>
      </c>
      <c r="B42" s="9"/>
      <c r="C42" s="10" t="s">
        <v>59</v>
      </c>
      <c r="D42" s="93"/>
      <c r="E42" s="93"/>
      <c r="F42" s="132"/>
      <c r="G42" s="116"/>
      <c r="H42" s="93"/>
      <c r="I42" s="96"/>
    </row>
    <row r="43" spans="1:9" s="3" customFormat="1" ht="18" thickTop="1">
      <c r="A43" s="201"/>
      <c r="B43" s="37" t="s">
        <v>50</v>
      </c>
      <c r="C43" s="38" t="s">
        <v>81</v>
      </c>
      <c r="D43" s="119">
        <f>E36</f>
        <v>8000</v>
      </c>
      <c r="E43" s="120"/>
      <c r="F43" s="140"/>
      <c r="G43" s="97"/>
      <c r="H43" s="80"/>
      <c r="I43" s="96"/>
    </row>
    <row r="44" spans="1:9" s="3" customFormat="1" ht="17.25">
      <c r="A44" s="201"/>
      <c r="B44" s="41" t="s">
        <v>52</v>
      </c>
      <c r="C44" s="60" t="s">
        <v>115</v>
      </c>
      <c r="D44" s="80"/>
      <c r="E44" s="121">
        <f>D35</f>
        <v>8000</v>
      </c>
      <c r="F44" s="101"/>
      <c r="G44" s="97"/>
      <c r="H44" s="141"/>
      <c r="I44" s="96"/>
    </row>
    <row r="45" spans="1:9" s="3" customFormat="1" ht="19.5">
      <c r="A45" s="201"/>
      <c r="B45" s="41" t="s">
        <v>50</v>
      </c>
      <c r="C45" s="13" t="s">
        <v>185</v>
      </c>
      <c r="D45" s="193">
        <v>10949</v>
      </c>
      <c r="E45" s="121"/>
      <c r="F45" s="101"/>
      <c r="G45" s="97"/>
      <c r="H45" s="141"/>
      <c r="I45" s="96"/>
    </row>
    <row r="46" spans="1:9" s="3" customFormat="1" ht="17.25">
      <c r="A46" s="201"/>
      <c r="B46" s="41" t="s">
        <v>1</v>
      </c>
      <c r="C46" s="13" t="s">
        <v>180</v>
      </c>
      <c r="D46" s="80"/>
      <c r="E46" s="121">
        <f>D37</f>
        <v>11</v>
      </c>
      <c r="F46" s="101"/>
      <c r="G46" s="97"/>
      <c r="H46" s="141"/>
      <c r="I46" s="96"/>
    </row>
    <row r="47" spans="1:9" s="3" customFormat="1" ht="20.25" thickBot="1">
      <c r="A47" s="201"/>
      <c r="B47" s="43" t="s">
        <v>52</v>
      </c>
      <c r="C47" s="59" t="s">
        <v>74</v>
      </c>
      <c r="D47" s="124" t="s">
        <v>62</v>
      </c>
      <c r="E47" s="184">
        <f>D45-E46</f>
        <v>10938</v>
      </c>
      <c r="F47" s="142"/>
      <c r="G47" s="110"/>
      <c r="H47" s="111"/>
      <c r="I47" s="143"/>
    </row>
    <row r="48" spans="1:9" s="3" customFormat="1" ht="18" thickTop="1">
      <c r="A48" s="212" t="s">
        <v>63</v>
      </c>
      <c r="B48" s="9"/>
      <c r="C48" s="10" t="s">
        <v>4</v>
      </c>
      <c r="D48" s="93"/>
      <c r="E48" s="93"/>
      <c r="F48" s="144"/>
      <c r="G48" s="128" t="s">
        <v>64</v>
      </c>
      <c r="H48" s="129"/>
      <c r="I48" s="145"/>
    </row>
    <row r="49" spans="1:9" s="3" customFormat="1" ht="19.5">
      <c r="A49" s="213"/>
      <c r="B49" s="9" t="s">
        <v>50</v>
      </c>
      <c r="C49" s="13" t="s">
        <v>65</v>
      </c>
      <c r="D49" s="183">
        <f>E50</f>
        <v>10949</v>
      </c>
      <c r="E49" s="93"/>
      <c r="F49" s="132" t="s">
        <v>50</v>
      </c>
      <c r="G49" s="97" t="s">
        <v>65</v>
      </c>
      <c r="H49" s="183">
        <f>I50</f>
        <v>10949</v>
      </c>
      <c r="I49" s="96"/>
    </row>
    <row r="50" spans="1:9" s="3" customFormat="1" ht="19.5">
      <c r="A50" s="213"/>
      <c r="B50" s="9" t="s">
        <v>52</v>
      </c>
      <c r="C50" s="13" t="s">
        <v>99</v>
      </c>
      <c r="D50" s="80"/>
      <c r="E50" s="188">
        <f>D45</f>
        <v>10949</v>
      </c>
      <c r="F50" s="132" t="s">
        <v>52</v>
      </c>
      <c r="G50" s="97" t="s">
        <v>99</v>
      </c>
      <c r="H50" s="80"/>
      <c r="I50" s="192">
        <f>H39</f>
        <v>10949</v>
      </c>
    </row>
    <row r="51" spans="1:9" s="3" customFormat="1" ht="19.5">
      <c r="A51" s="213"/>
      <c r="B51" s="9" t="s">
        <v>50</v>
      </c>
      <c r="C51" s="13" t="s">
        <v>75</v>
      </c>
      <c r="D51" s="183">
        <f>E47</f>
        <v>10938</v>
      </c>
      <c r="E51" s="93"/>
      <c r="F51" s="132" t="s">
        <v>50</v>
      </c>
      <c r="G51" s="97" t="s">
        <v>75</v>
      </c>
      <c r="H51" s="183">
        <f>I41</f>
        <v>10938</v>
      </c>
      <c r="I51" s="96"/>
    </row>
    <row r="52" spans="1:9" s="3" customFormat="1" ht="19.5">
      <c r="A52" s="213"/>
      <c r="B52" s="9" t="s">
        <v>52</v>
      </c>
      <c r="C52" s="60" t="s">
        <v>68</v>
      </c>
      <c r="D52" s="93" t="s">
        <v>62</v>
      </c>
      <c r="E52" s="183">
        <f>D51</f>
        <v>10938</v>
      </c>
      <c r="F52" s="132" t="s">
        <v>52</v>
      </c>
      <c r="G52" s="131" t="s">
        <v>68</v>
      </c>
      <c r="H52" s="93" t="s">
        <v>62</v>
      </c>
      <c r="I52" s="191">
        <f>H51</f>
        <v>10938</v>
      </c>
    </row>
    <row r="53" spans="1:9" s="3" customFormat="1" ht="17.25">
      <c r="A53" s="213"/>
      <c r="B53" s="9" t="s">
        <v>50</v>
      </c>
      <c r="C53" s="13" t="s">
        <v>167</v>
      </c>
      <c r="D53" s="93">
        <f>E54</f>
        <v>11</v>
      </c>
      <c r="E53" s="80"/>
      <c r="F53" s="132" t="s">
        <v>50</v>
      </c>
      <c r="G53" s="97" t="s">
        <v>167</v>
      </c>
      <c r="H53" s="93">
        <f>I54</f>
        <v>11</v>
      </c>
      <c r="I53" s="133"/>
    </row>
    <row r="54" spans="1:9" s="3" customFormat="1" ht="18" thickBot="1">
      <c r="A54" s="221"/>
      <c r="B54" s="27" t="s">
        <v>52</v>
      </c>
      <c r="C54" s="74" t="s">
        <v>68</v>
      </c>
      <c r="D54" s="161"/>
      <c r="E54" s="162">
        <f>D49-E52</f>
        <v>11</v>
      </c>
      <c r="F54" s="163" t="s">
        <v>52</v>
      </c>
      <c r="G54" s="164" t="s">
        <v>68</v>
      </c>
      <c r="H54" s="161"/>
      <c r="I54" s="165">
        <f>H49-I52</f>
        <v>11</v>
      </c>
    </row>
    <row r="55" ht="7.5" customHeight="1"/>
    <row r="56" spans="1:9" ht="19.5">
      <c r="A56" s="216" t="s">
        <v>190</v>
      </c>
      <c r="B56" s="217"/>
      <c r="C56" s="217"/>
      <c r="D56" s="217"/>
      <c r="E56" s="217"/>
      <c r="F56" s="217"/>
      <c r="G56" s="217"/>
      <c r="H56" s="217"/>
      <c r="I56" s="217"/>
    </row>
    <row r="57" spans="1:9" ht="19.5">
      <c r="A57" s="217"/>
      <c r="B57" s="217"/>
      <c r="C57" s="217"/>
      <c r="D57" s="217"/>
      <c r="E57" s="217"/>
      <c r="F57" s="217"/>
      <c r="G57" s="217"/>
      <c r="H57" s="217"/>
      <c r="I57" s="217"/>
    </row>
    <row r="58" spans="1:9" ht="29.25" customHeight="1">
      <c r="A58" s="217"/>
      <c r="B58" s="217"/>
      <c r="C58" s="217"/>
      <c r="D58" s="217"/>
      <c r="E58" s="217"/>
      <c r="F58" s="217"/>
      <c r="G58" s="217"/>
      <c r="H58" s="217"/>
      <c r="I58" s="217"/>
    </row>
  </sheetData>
  <sheetProtection/>
  <mergeCells count="15">
    <mergeCell ref="A30:A31"/>
    <mergeCell ref="A56:I58"/>
    <mergeCell ref="A48:A54"/>
    <mergeCell ref="A34:A41"/>
    <mergeCell ref="A42:A47"/>
    <mergeCell ref="A1:I1"/>
    <mergeCell ref="A14:A20"/>
    <mergeCell ref="F33:I33"/>
    <mergeCell ref="B3:E3"/>
    <mergeCell ref="F3:I3"/>
    <mergeCell ref="F4:I4"/>
    <mergeCell ref="A5:A13"/>
    <mergeCell ref="B4:E4"/>
    <mergeCell ref="B33:E33"/>
    <mergeCell ref="A21:A29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74" r:id="rId1"/>
  <headerFooter alignWithMargins="0">
    <oddFooter>&amp;C&amp;"標楷體,標準"第3頁，共5頁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0" zoomScaleNormal="80" workbookViewId="0" topLeftCell="A1">
      <selection activeCell="A1" sqref="A1:I1"/>
    </sheetView>
  </sheetViews>
  <sheetFormatPr defaultColWidth="9.00390625" defaultRowHeight="16.5"/>
  <cols>
    <col min="1" max="1" width="8.00390625" style="3" bestFit="1" customWidth="1"/>
    <col min="2" max="2" width="5.50390625" style="7" bestFit="1" customWidth="1"/>
    <col min="3" max="3" width="33.125" style="3" bestFit="1" customWidth="1"/>
    <col min="4" max="5" width="10.625" style="8" customWidth="1"/>
    <col min="6" max="6" width="5.50390625" style="3" bestFit="1" customWidth="1"/>
    <col min="7" max="7" width="33.125" style="3" bestFit="1" customWidth="1"/>
    <col min="8" max="9" width="10.625" style="3" customWidth="1"/>
    <col min="10" max="10" width="13.375" style="1" customWidth="1"/>
    <col min="11" max="16384" width="9.00390625" style="1" customWidth="1"/>
  </cols>
  <sheetData>
    <row r="1" spans="1:9" ht="30" customHeight="1">
      <c r="A1" s="219" t="s">
        <v>119</v>
      </c>
      <c r="B1" s="220"/>
      <c r="C1" s="220"/>
      <c r="D1" s="220"/>
      <c r="E1" s="220"/>
      <c r="F1" s="220"/>
      <c r="G1" s="220"/>
      <c r="H1" s="220"/>
      <c r="I1" s="220"/>
    </row>
    <row r="2" spans="1:9" ht="30" customHeight="1" thickBot="1">
      <c r="A2" s="82" t="s">
        <v>186</v>
      </c>
      <c r="B2" s="63"/>
      <c r="C2" s="63"/>
      <c r="D2" s="63"/>
      <c r="E2" s="63"/>
      <c r="F2" s="63"/>
      <c r="G2" s="63"/>
      <c r="H2" s="63"/>
      <c r="I2" s="63"/>
    </row>
    <row r="3" spans="1:9" s="5" customFormat="1" ht="20.25" thickBot="1">
      <c r="A3" s="35"/>
      <c r="B3" s="205" t="s">
        <v>46</v>
      </c>
      <c r="C3" s="205"/>
      <c r="D3" s="205"/>
      <c r="E3" s="205"/>
      <c r="F3" s="206" t="s">
        <v>47</v>
      </c>
      <c r="G3" s="207"/>
      <c r="H3" s="207"/>
      <c r="I3" s="207"/>
    </row>
    <row r="4" spans="1:9" ht="27" customHeight="1">
      <c r="A4" s="6"/>
      <c r="B4" s="211" t="s">
        <v>92</v>
      </c>
      <c r="C4" s="203"/>
      <c r="D4" s="203"/>
      <c r="E4" s="203"/>
      <c r="F4" s="208" t="s">
        <v>93</v>
      </c>
      <c r="G4" s="209"/>
      <c r="H4" s="209"/>
      <c r="I4" s="209"/>
    </row>
    <row r="5" spans="1:9" s="3" customFormat="1" ht="17.25">
      <c r="A5" s="200" t="s">
        <v>48</v>
      </c>
      <c r="B5" s="9"/>
      <c r="C5" s="10" t="s">
        <v>49</v>
      </c>
      <c r="D5" s="11"/>
      <c r="E5" s="11"/>
      <c r="F5" s="64"/>
      <c r="G5" s="24" t="s">
        <v>49</v>
      </c>
      <c r="H5" s="25"/>
      <c r="I5" s="70"/>
    </row>
    <row r="6" spans="1:9" s="3" customFormat="1" ht="17.25">
      <c r="A6" s="210"/>
      <c r="B6" s="9" t="s">
        <v>50</v>
      </c>
      <c r="C6" s="13" t="s">
        <v>51</v>
      </c>
      <c r="D6" s="98">
        <v>10000</v>
      </c>
      <c r="E6" s="80"/>
      <c r="F6" s="99" t="s">
        <v>50</v>
      </c>
      <c r="G6" s="97" t="s">
        <v>51</v>
      </c>
      <c r="H6" s="98">
        <v>10000</v>
      </c>
      <c r="I6" s="100"/>
    </row>
    <row r="7" spans="1:9" s="3" customFormat="1" ht="18" thickBot="1">
      <c r="A7" s="210"/>
      <c r="B7" s="9" t="s">
        <v>52</v>
      </c>
      <c r="C7" s="13" t="s">
        <v>53</v>
      </c>
      <c r="D7" s="80"/>
      <c r="E7" s="80">
        <f>D6</f>
        <v>10000</v>
      </c>
      <c r="F7" s="99" t="s">
        <v>52</v>
      </c>
      <c r="G7" s="97" t="s">
        <v>53</v>
      </c>
      <c r="H7" s="80"/>
      <c r="I7" s="100">
        <f>H6</f>
        <v>10000</v>
      </c>
    </row>
    <row r="8" spans="1:9" s="3" customFormat="1" ht="18" thickTop="1">
      <c r="A8" s="210"/>
      <c r="B8" s="9" t="s">
        <v>50</v>
      </c>
      <c r="C8" s="13" t="s">
        <v>54</v>
      </c>
      <c r="D8" s="80">
        <f>E9</f>
        <v>14</v>
      </c>
      <c r="E8" s="81"/>
      <c r="F8" s="103" t="s">
        <v>50</v>
      </c>
      <c r="G8" s="104" t="s">
        <v>55</v>
      </c>
      <c r="H8" s="105">
        <f>D13</f>
        <v>4014</v>
      </c>
      <c r="I8" s="106"/>
    </row>
    <row r="9" spans="1:9" s="3" customFormat="1" ht="17.25">
      <c r="A9" s="210"/>
      <c r="B9" s="9" t="s">
        <v>52</v>
      </c>
      <c r="C9" s="13" t="s">
        <v>56</v>
      </c>
      <c r="D9" s="80"/>
      <c r="E9" s="81">
        <v>14</v>
      </c>
      <c r="F9" s="107" t="s">
        <v>50</v>
      </c>
      <c r="G9" s="108" t="s">
        <v>126</v>
      </c>
      <c r="H9" s="109">
        <f>D14</f>
        <v>6000</v>
      </c>
      <c r="I9" s="94"/>
    </row>
    <row r="10" spans="1:9" s="3" customFormat="1" ht="17.25">
      <c r="A10" s="210"/>
      <c r="B10" s="9"/>
      <c r="C10" s="13"/>
      <c r="D10" s="80"/>
      <c r="E10" s="81"/>
      <c r="F10" s="107" t="s">
        <v>52</v>
      </c>
      <c r="G10" s="108" t="s">
        <v>57</v>
      </c>
      <c r="H10" s="109"/>
      <c r="I10" s="94">
        <f>H6</f>
        <v>10000</v>
      </c>
    </row>
    <row r="11" spans="1:9" s="3" customFormat="1" ht="18" thickBot="1">
      <c r="A11" s="210"/>
      <c r="B11" s="18"/>
      <c r="C11" s="19"/>
      <c r="D11" s="111"/>
      <c r="E11" s="112"/>
      <c r="F11" s="113" t="s">
        <v>52</v>
      </c>
      <c r="G11" s="114" t="s">
        <v>56</v>
      </c>
      <c r="H11" s="115"/>
      <c r="I11" s="95">
        <v>14</v>
      </c>
    </row>
    <row r="12" spans="1:9" s="3" customFormat="1" ht="18.75" thickBot="1" thickTop="1">
      <c r="A12" s="200" t="s">
        <v>58</v>
      </c>
      <c r="B12" s="9"/>
      <c r="C12" s="10" t="s">
        <v>59</v>
      </c>
      <c r="D12" s="93"/>
      <c r="E12" s="93"/>
      <c r="F12" s="99"/>
      <c r="G12" s="116"/>
      <c r="H12" s="93"/>
      <c r="I12" s="117"/>
    </row>
    <row r="13" spans="1:9" s="3" customFormat="1" ht="18" thickTop="1">
      <c r="A13" s="201"/>
      <c r="B13" s="37" t="s">
        <v>50</v>
      </c>
      <c r="C13" s="38" t="s">
        <v>60</v>
      </c>
      <c r="D13" s="119">
        <f>D6*0.4+E16</f>
        <v>4014</v>
      </c>
      <c r="E13" s="120"/>
      <c r="F13" s="101"/>
      <c r="G13" s="97"/>
      <c r="H13" s="80"/>
      <c r="I13" s="117"/>
    </row>
    <row r="14" spans="1:9" s="3" customFormat="1" ht="17.25">
      <c r="A14" s="201"/>
      <c r="B14" s="41" t="s">
        <v>50</v>
      </c>
      <c r="C14" s="13" t="s">
        <v>128</v>
      </c>
      <c r="D14" s="80">
        <f>D6*0.6</f>
        <v>6000</v>
      </c>
      <c r="E14" s="121"/>
      <c r="F14" s="101"/>
      <c r="G14" s="122"/>
      <c r="H14" s="80"/>
      <c r="I14" s="117"/>
    </row>
    <row r="15" spans="1:9" s="3" customFormat="1" ht="17.25">
      <c r="A15" s="201"/>
      <c r="B15" s="41" t="s">
        <v>52</v>
      </c>
      <c r="C15" s="13" t="s">
        <v>57</v>
      </c>
      <c r="D15" s="80"/>
      <c r="E15" s="83">
        <f>D6</f>
        <v>10000</v>
      </c>
      <c r="F15" s="101"/>
      <c r="G15" s="97"/>
      <c r="H15" s="80"/>
      <c r="I15" s="100"/>
    </row>
    <row r="16" spans="1:9" s="3" customFormat="1" ht="18" thickBot="1">
      <c r="A16" s="201"/>
      <c r="B16" s="43" t="s">
        <v>52</v>
      </c>
      <c r="C16" s="59" t="s">
        <v>61</v>
      </c>
      <c r="D16" s="124" t="s">
        <v>62</v>
      </c>
      <c r="E16" s="84">
        <f>D8</f>
        <v>14</v>
      </c>
      <c r="F16" s="125"/>
      <c r="G16" s="110"/>
      <c r="H16" s="111"/>
      <c r="I16" s="126"/>
    </row>
    <row r="17" spans="1:9" s="3" customFormat="1" ht="18" thickTop="1">
      <c r="A17" s="212" t="s">
        <v>63</v>
      </c>
      <c r="B17" s="9"/>
      <c r="C17" s="10" t="s">
        <v>4</v>
      </c>
      <c r="D17" s="93"/>
      <c r="E17" s="93"/>
      <c r="F17" s="127"/>
      <c r="G17" s="128" t="s">
        <v>64</v>
      </c>
      <c r="H17" s="129"/>
      <c r="I17" s="130"/>
    </row>
    <row r="18" spans="1:9" s="3" customFormat="1" ht="17.25">
      <c r="A18" s="213"/>
      <c r="B18" s="9" t="s">
        <v>50</v>
      </c>
      <c r="C18" s="13" t="s">
        <v>65</v>
      </c>
      <c r="D18" s="80">
        <f>E19</f>
        <v>4014</v>
      </c>
      <c r="E18" s="93"/>
      <c r="F18" s="99" t="s">
        <v>50</v>
      </c>
      <c r="G18" s="97" t="s">
        <v>65</v>
      </c>
      <c r="H18" s="80">
        <f>I19</f>
        <v>4014</v>
      </c>
      <c r="I18" s="117"/>
    </row>
    <row r="19" spans="1:9" s="3" customFormat="1" ht="17.25">
      <c r="A19" s="213"/>
      <c r="B19" s="9" t="s">
        <v>52</v>
      </c>
      <c r="C19" s="60" t="s">
        <v>66</v>
      </c>
      <c r="D19" s="80"/>
      <c r="E19" s="93">
        <f>D13</f>
        <v>4014</v>
      </c>
      <c r="F19" s="99" t="s">
        <v>52</v>
      </c>
      <c r="G19" s="131" t="s">
        <v>66</v>
      </c>
      <c r="H19" s="80"/>
      <c r="I19" s="117">
        <f>H8</f>
        <v>4014</v>
      </c>
    </row>
    <row r="20" spans="1:9" s="3" customFormat="1" ht="17.25">
      <c r="A20" s="213"/>
      <c r="B20" s="9" t="s">
        <v>50</v>
      </c>
      <c r="C20" s="13" t="s">
        <v>65</v>
      </c>
      <c r="D20" s="80">
        <f>E21</f>
        <v>6000</v>
      </c>
      <c r="E20" s="93"/>
      <c r="F20" s="132" t="s">
        <v>50</v>
      </c>
      <c r="G20" s="97" t="s">
        <v>65</v>
      </c>
      <c r="H20" s="80">
        <f>I21</f>
        <v>6000</v>
      </c>
      <c r="I20" s="96"/>
    </row>
    <row r="21" spans="1:9" s="3" customFormat="1" ht="17.25">
      <c r="A21" s="213"/>
      <c r="B21" s="9" t="s">
        <v>52</v>
      </c>
      <c r="C21" s="13" t="s">
        <v>169</v>
      </c>
      <c r="D21" s="80"/>
      <c r="E21" s="93">
        <f>D14</f>
        <v>6000</v>
      </c>
      <c r="F21" s="132" t="s">
        <v>52</v>
      </c>
      <c r="G21" s="97" t="s">
        <v>169</v>
      </c>
      <c r="H21" s="80"/>
      <c r="I21" s="96">
        <f>H9</f>
        <v>6000</v>
      </c>
    </row>
    <row r="22" spans="1:9" s="3" customFormat="1" ht="17.25">
      <c r="A22" s="213"/>
      <c r="B22" s="9" t="s">
        <v>50</v>
      </c>
      <c r="C22" s="13" t="s">
        <v>67</v>
      </c>
      <c r="D22" s="80">
        <f>E7</f>
        <v>10000</v>
      </c>
      <c r="E22" s="93"/>
      <c r="F22" s="99" t="s">
        <v>50</v>
      </c>
      <c r="G22" s="97" t="s">
        <v>67</v>
      </c>
      <c r="H22" s="80">
        <f>I7</f>
        <v>10000</v>
      </c>
      <c r="I22" s="117"/>
    </row>
    <row r="23" spans="1:9" s="3" customFormat="1" ht="17.25">
      <c r="A23" s="213"/>
      <c r="B23" s="9" t="s">
        <v>52</v>
      </c>
      <c r="C23" s="60" t="s">
        <v>68</v>
      </c>
      <c r="D23" s="93" t="s">
        <v>62</v>
      </c>
      <c r="E23" s="80">
        <f>D22</f>
        <v>10000</v>
      </c>
      <c r="F23" s="99" t="s">
        <v>52</v>
      </c>
      <c r="G23" s="131" t="s">
        <v>68</v>
      </c>
      <c r="H23" s="93" t="s">
        <v>62</v>
      </c>
      <c r="I23" s="100">
        <f>H22</f>
        <v>10000</v>
      </c>
    </row>
    <row r="24" spans="1:9" s="3" customFormat="1" ht="17.25">
      <c r="A24" s="213"/>
      <c r="B24" s="9" t="s">
        <v>50</v>
      </c>
      <c r="C24" s="13" t="s">
        <v>167</v>
      </c>
      <c r="D24" s="93">
        <f>E25</f>
        <v>14</v>
      </c>
      <c r="E24" s="80"/>
      <c r="F24" s="99" t="s">
        <v>50</v>
      </c>
      <c r="G24" s="97" t="s">
        <v>167</v>
      </c>
      <c r="H24" s="93">
        <f>I25</f>
        <v>14</v>
      </c>
      <c r="I24" s="100"/>
    </row>
    <row r="25" spans="1:9" s="3" customFormat="1" ht="18" thickBot="1">
      <c r="A25" s="213"/>
      <c r="B25" s="9" t="s">
        <v>52</v>
      </c>
      <c r="C25" s="60" t="s">
        <v>120</v>
      </c>
      <c r="D25" s="93"/>
      <c r="E25" s="80">
        <f>D18+D20-E23</f>
        <v>14</v>
      </c>
      <c r="F25" s="99" t="s">
        <v>52</v>
      </c>
      <c r="G25" s="131" t="s">
        <v>68</v>
      </c>
      <c r="H25" s="93"/>
      <c r="I25" s="100">
        <f>H18+H20-I23</f>
        <v>14</v>
      </c>
    </row>
    <row r="26" spans="1:9" ht="20.25" thickBot="1">
      <c r="A26" s="31"/>
      <c r="B26" s="32"/>
      <c r="C26" s="31"/>
      <c r="D26" s="33"/>
      <c r="E26" s="33"/>
      <c r="F26" s="31"/>
      <c r="G26" s="31"/>
      <c r="H26" s="31"/>
      <c r="I26" s="31"/>
    </row>
    <row r="27" spans="1:9" ht="27" customHeight="1">
      <c r="A27" s="6"/>
      <c r="B27" s="211" t="s">
        <v>95</v>
      </c>
      <c r="C27" s="203"/>
      <c r="D27" s="203"/>
      <c r="E27" s="203"/>
      <c r="F27" s="202" t="s">
        <v>96</v>
      </c>
      <c r="G27" s="203"/>
      <c r="H27" s="203"/>
      <c r="I27" s="204"/>
    </row>
    <row r="28" spans="1:9" s="3" customFormat="1" ht="17.25">
      <c r="A28" s="200" t="s">
        <v>48</v>
      </c>
      <c r="B28" s="9"/>
      <c r="C28" s="116" t="s">
        <v>49</v>
      </c>
      <c r="D28" s="93"/>
      <c r="E28" s="93"/>
      <c r="F28" s="132"/>
      <c r="G28" s="116" t="s">
        <v>49</v>
      </c>
      <c r="H28" s="93"/>
      <c r="I28" s="96"/>
    </row>
    <row r="29" spans="1:9" s="3" customFormat="1" ht="17.25">
      <c r="A29" s="210"/>
      <c r="B29" s="9" t="s">
        <v>50</v>
      </c>
      <c r="C29" s="97" t="s">
        <v>127</v>
      </c>
      <c r="D29" s="98">
        <v>11000</v>
      </c>
      <c r="E29" s="80"/>
      <c r="F29" s="132" t="s">
        <v>50</v>
      </c>
      <c r="G29" s="97" t="s">
        <v>127</v>
      </c>
      <c r="H29" s="98">
        <f>D29</f>
        <v>11000</v>
      </c>
      <c r="I29" s="133"/>
    </row>
    <row r="30" spans="1:9" s="3" customFormat="1" ht="18" thickBot="1">
      <c r="A30" s="210"/>
      <c r="B30" s="9" t="s">
        <v>52</v>
      </c>
      <c r="C30" s="131" t="s">
        <v>69</v>
      </c>
      <c r="D30" s="80"/>
      <c r="E30" s="80">
        <f>D29</f>
        <v>11000</v>
      </c>
      <c r="F30" s="132" t="s">
        <v>52</v>
      </c>
      <c r="G30" s="131" t="s">
        <v>69</v>
      </c>
      <c r="H30" s="80"/>
      <c r="I30" s="133">
        <f>H29</f>
        <v>11000</v>
      </c>
    </row>
    <row r="31" spans="1:9" s="3" customFormat="1" ht="18" thickTop="1">
      <c r="A31" s="210"/>
      <c r="B31" s="9" t="s">
        <v>50</v>
      </c>
      <c r="C31" s="97" t="s">
        <v>54</v>
      </c>
      <c r="D31" s="80">
        <f>E32</f>
        <v>16</v>
      </c>
      <c r="E31" s="81"/>
      <c r="F31" s="134" t="s">
        <v>50</v>
      </c>
      <c r="G31" s="104" t="s">
        <v>26</v>
      </c>
      <c r="H31" s="105">
        <f>I30</f>
        <v>11000</v>
      </c>
      <c r="I31" s="135"/>
    </row>
    <row r="32" spans="1:9" s="3" customFormat="1" ht="17.25">
      <c r="A32" s="210"/>
      <c r="B32" s="9" t="s">
        <v>52</v>
      </c>
      <c r="C32" s="97" t="s">
        <v>56</v>
      </c>
      <c r="D32" s="80"/>
      <c r="E32" s="81">
        <v>16</v>
      </c>
      <c r="F32" s="136" t="s">
        <v>52</v>
      </c>
      <c r="G32" s="108" t="s">
        <v>56</v>
      </c>
      <c r="H32" s="109"/>
      <c r="I32" s="94">
        <f>E32</f>
        <v>16</v>
      </c>
    </row>
    <row r="33" spans="1:9" s="3" customFormat="1" ht="17.25">
      <c r="A33" s="210"/>
      <c r="B33" s="9"/>
      <c r="C33" s="97"/>
      <c r="D33" s="80"/>
      <c r="E33" s="81"/>
      <c r="F33" s="136" t="s">
        <v>52</v>
      </c>
      <c r="G33" s="137" t="s">
        <v>71</v>
      </c>
      <c r="H33" s="109"/>
      <c r="I33" s="94">
        <v>33</v>
      </c>
    </row>
    <row r="34" spans="1:9" s="3" customFormat="1" ht="17.25">
      <c r="A34" s="210"/>
      <c r="B34" s="9"/>
      <c r="C34" s="97"/>
      <c r="D34" s="80"/>
      <c r="E34" s="81"/>
      <c r="F34" s="52" t="s">
        <v>1</v>
      </c>
      <c r="G34" s="137" t="s">
        <v>162</v>
      </c>
      <c r="H34" s="109"/>
      <c r="I34" s="94">
        <v>1</v>
      </c>
    </row>
    <row r="35" spans="1:9" s="3" customFormat="1" ht="17.25">
      <c r="A35" s="210"/>
      <c r="B35" s="9"/>
      <c r="C35" s="97"/>
      <c r="D35" s="80"/>
      <c r="E35" s="81"/>
      <c r="F35" s="136" t="s">
        <v>52</v>
      </c>
      <c r="G35" s="137" t="s">
        <v>130</v>
      </c>
      <c r="H35" s="109"/>
      <c r="I35" s="94">
        <f>H9</f>
        <v>6000</v>
      </c>
    </row>
    <row r="36" spans="1:9" s="3" customFormat="1" ht="18" thickBot="1">
      <c r="A36" s="210"/>
      <c r="B36" s="18"/>
      <c r="C36" s="110"/>
      <c r="D36" s="111"/>
      <c r="E36" s="112"/>
      <c r="F36" s="138" t="s">
        <v>52</v>
      </c>
      <c r="G36" s="139" t="s">
        <v>72</v>
      </c>
      <c r="H36" s="115" t="s">
        <v>62</v>
      </c>
      <c r="I36" s="95">
        <f>H31-I32-I33-I35-I34</f>
        <v>4950</v>
      </c>
    </row>
    <row r="37" spans="1:9" s="3" customFormat="1" ht="18.75" thickBot="1" thickTop="1">
      <c r="A37" s="200" t="s">
        <v>58</v>
      </c>
      <c r="B37" s="9"/>
      <c r="C37" s="116" t="s">
        <v>59</v>
      </c>
      <c r="D37" s="93"/>
      <c r="E37" s="93"/>
      <c r="F37" s="132"/>
      <c r="G37" s="116"/>
      <c r="H37" s="93"/>
      <c r="I37" s="96"/>
    </row>
    <row r="38" spans="1:9" s="3" customFormat="1" ht="18" thickTop="1">
      <c r="A38" s="201"/>
      <c r="B38" s="37" t="s">
        <v>50</v>
      </c>
      <c r="C38" s="118" t="s">
        <v>25</v>
      </c>
      <c r="D38" s="119">
        <f>E30</f>
        <v>11000</v>
      </c>
      <c r="E38" s="120"/>
      <c r="F38" s="140"/>
      <c r="G38" s="97"/>
      <c r="H38" s="80"/>
      <c r="I38" s="96"/>
    </row>
    <row r="39" spans="1:9" s="3" customFormat="1" ht="17.25">
      <c r="A39" s="201"/>
      <c r="B39" s="41" t="s">
        <v>1</v>
      </c>
      <c r="C39" s="131" t="s">
        <v>61</v>
      </c>
      <c r="D39" s="80"/>
      <c r="E39" s="83">
        <f>D31</f>
        <v>16</v>
      </c>
      <c r="F39" s="101"/>
      <c r="G39" s="80"/>
      <c r="H39" s="141"/>
      <c r="I39" s="133"/>
    </row>
    <row r="40" spans="1:9" s="3" customFormat="1" ht="17.25">
      <c r="A40" s="201"/>
      <c r="B40" s="41" t="s">
        <v>52</v>
      </c>
      <c r="C40" s="131" t="s">
        <v>73</v>
      </c>
      <c r="D40" s="80"/>
      <c r="E40" s="83">
        <v>33</v>
      </c>
      <c r="F40" s="140"/>
      <c r="G40" s="97"/>
      <c r="H40" s="80"/>
      <c r="I40" s="133"/>
    </row>
    <row r="41" spans="1:9" s="3" customFormat="1" ht="17.25">
      <c r="A41" s="201"/>
      <c r="B41" s="41" t="s">
        <v>1</v>
      </c>
      <c r="C41" s="131" t="s">
        <v>161</v>
      </c>
      <c r="D41" s="80"/>
      <c r="E41" s="83">
        <v>1</v>
      </c>
      <c r="F41" s="140"/>
      <c r="G41" s="97"/>
      <c r="H41" s="80"/>
      <c r="I41" s="133"/>
    </row>
    <row r="42" spans="1:9" s="3" customFormat="1" ht="17.25">
      <c r="A42" s="201"/>
      <c r="B42" s="41" t="s">
        <v>52</v>
      </c>
      <c r="C42" s="131" t="s">
        <v>129</v>
      </c>
      <c r="D42" s="80"/>
      <c r="E42" s="83">
        <f>D14</f>
        <v>6000</v>
      </c>
      <c r="F42" s="140"/>
      <c r="G42" s="97"/>
      <c r="H42" s="80"/>
      <c r="I42" s="133"/>
    </row>
    <row r="43" spans="1:9" s="3" customFormat="1" ht="18" thickBot="1">
      <c r="A43" s="201"/>
      <c r="B43" s="43" t="s">
        <v>52</v>
      </c>
      <c r="C43" s="123" t="s">
        <v>74</v>
      </c>
      <c r="D43" s="124" t="s">
        <v>62</v>
      </c>
      <c r="E43" s="84">
        <f>D38-E39-E40-E42-E41</f>
        <v>4950</v>
      </c>
      <c r="F43" s="142"/>
      <c r="G43" s="110"/>
      <c r="H43" s="111"/>
      <c r="I43" s="143"/>
    </row>
    <row r="44" spans="1:9" s="3" customFormat="1" ht="18" thickTop="1">
      <c r="A44" s="212" t="s">
        <v>63</v>
      </c>
      <c r="B44" s="9"/>
      <c r="C44" s="116" t="s">
        <v>4</v>
      </c>
      <c r="D44" s="93"/>
      <c r="E44" s="93"/>
      <c r="F44" s="144"/>
      <c r="G44" s="128" t="s">
        <v>64</v>
      </c>
      <c r="H44" s="129"/>
      <c r="I44" s="145"/>
    </row>
    <row r="45" spans="1:9" s="3" customFormat="1" ht="17.25">
      <c r="A45" s="213"/>
      <c r="B45" s="9" t="s">
        <v>50</v>
      </c>
      <c r="C45" s="97" t="s">
        <v>65</v>
      </c>
      <c r="D45" s="80">
        <f>E46</f>
        <v>11000</v>
      </c>
      <c r="E45" s="93"/>
      <c r="F45" s="132" t="s">
        <v>50</v>
      </c>
      <c r="G45" s="97" t="s">
        <v>65</v>
      </c>
      <c r="H45" s="80">
        <f>I46</f>
        <v>11000</v>
      </c>
      <c r="I45" s="96"/>
    </row>
    <row r="46" spans="1:9" s="3" customFormat="1" ht="17.25">
      <c r="A46" s="213"/>
      <c r="B46" s="9" t="s">
        <v>52</v>
      </c>
      <c r="C46" s="97" t="s">
        <v>29</v>
      </c>
      <c r="D46" s="80"/>
      <c r="E46" s="93">
        <f>D29</f>
        <v>11000</v>
      </c>
      <c r="F46" s="132" t="s">
        <v>52</v>
      </c>
      <c r="G46" s="97" t="s">
        <v>29</v>
      </c>
      <c r="H46" s="80"/>
      <c r="I46" s="96">
        <f>H31</f>
        <v>11000</v>
      </c>
    </row>
    <row r="47" spans="1:9" s="3" customFormat="1" ht="17.25">
      <c r="A47" s="213"/>
      <c r="B47" s="9" t="s">
        <v>50</v>
      </c>
      <c r="C47" s="97" t="s">
        <v>75</v>
      </c>
      <c r="D47" s="80">
        <f>E43</f>
        <v>4950</v>
      </c>
      <c r="E47" s="93"/>
      <c r="F47" s="132" t="s">
        <v>50</v>
      </c>
      <c r="G47" s="97" t="s">
        <v>75</v>
      </c>
      <c r="H47" s="80">
        <f>I36</f>
        <v>4950</v>
      </c>
      <c r="I47" s="96"/>
    </row>
    <row r="48" spans="1:9" s="3" customFormat="1" ht="18" thickBot="1">
      <c r="A48" s="213"/>
      <c r="B48" s="9" t="s">
        <v>52</v>
      </c>
      <c r="C48" s="131" t="s">
        <v>68</v>
      </c>
      <c r="D48" s="93" t="s">
        <v>62</v>
      </c>
      <c r="E48" s="80">
        <f>D47</f>
        <v>4950</v>
      </c>
      <c r="F48" s="132" t="s">
        <v>52</v>
      </c>
      <c r="G48" s="131" t="s">
        <v>68</v>
      </c>
      <c r="H48" s="93" t="s">
        <v>62</v>
      </c>
      <c r="I48" s="133">
        <f>H47</f>
        <v>4950</v>
      </c>
    </row>
    <row r="49" spans="1:9" s="3" customFormat="1" ht="18" thickTop="1">
      <c r="A49" s="213"/>
      <c r="B49" s="9" t="s">
        <v>50</v>
      </c>
      <c r="C49" s="97" t="s">
        <v>76</v>
      </c>
      <c r="D49" s="93">
        <f>E40</f>
        <v>33</v>
      </c>
      <c r="E49" s="81"/>
      <c r="F49" s="146" t="s">
        <v>50</v>
      </c>
      <c r="G49" s="147" t="s">
        <v>117</v>
      </c>
      <c r="H49" s="148">
        <f>I33</f>
        <v>33</v>
      </c>
      <c r="I49" s="149"/>
    </row>
    <row r="50" spans="1:9" s="3" customFormat="1" ht="18" thickBot="1">
      <c r="A50" s="213"/>
      <c r="B50" s="9" t="s">
        <v>52</v>
      </c>
      <c r="C50" s="131" t="s">
        <v>68</v>
      </c>
      <c r="D50" s="93"/>
      <c r="E50" s="81">
        <f>D49</f>
        <v>33</v>
      </c>
      <c r="F50" s="150" t="s">
        <v>52</v>
      </c>
      <c r="G50" s="151" t="s">
        <v>118</v>
      </c>
      <c r="H50" s="152"/>
      <c r="I50" s="153">
        <f>H49</f>
        <v>33</v>
      </c>
    </row>
    <row r="51" spans="1:9" s="3" customFormat="1" ht="18" thickTop="1">
      <c r="A51" s="213"/>
      <c r="B51" s="9" t="s">
        <v>50</v>
      </c>
      <c r="C51" s="97" t="s">
        <v>167</v>
      </c>
      <c r="D51" s="93">
        <f>E52</f>
        <v>6017</v>
      </c>
      <c r="E51" s="80"/>
      <c r="F51" s="132" t="s">
        <v>50</v>
      </c>
      <c r="G51" s="97" t="s">
        <v>167</v>
      </c>
      <c r="H51" s="93">
        <f>I52</f>
        <v>6017</v>
      </c>
      <c r="I51" s="133"/>
    </row>
    <row r="52" spans="1:9" s="3" customFormat="1" ht="18" thickBot="1">
      <c r="A52" s="213"/>
      <c r="B52" s="9" t="s">
        <v>52</v>
      </c>
      <c r="C52" s="131" t="s">
        <v>68</v>
      </c>
      <c r="D52" s="93"/>
      <c r="E52" s="80">
        <f>D45-E48-E50</f>
        <v>6017</v>
      </c>
      <c r="F52" s="132" t="s">
        <v>52</v>
      </c>
      <c r="G52" s="131" t="s">
        <v>68</v>
      </c>
      <c r="H52" s="93"/>
      <c r="I52" s="133">
        <f>H45-I48-I50</f>
        <v>6017</v>
      </c>
    </row>
    <row r="53" spans="1:9" ht="20.25" thickTop="1">
      <c r="A53" s="214" t="s">
        <v>77</v>
      </c>
      <c r="B53" s="75"/>
      <c r="C53" s="159"/>
      <c r="D53" s="154"/>
      <c r="E53" s="155"/>
      <c r="F53" s="146" t="s">
        <v>50</v>
      </c>
      <c r="G53" s="147" t="s">
        <v>117</v>
      </c>
      <c r="H53" s="148">
        <f>H49</f>
        <v>33</v>
      </c>
      <c r="I53" s="149"/>
    </row>
    <row r="54" spans="1:9" ht="20.25" thickBot="1">
      <c r="A54" s="215"/>
      <c r="B54" s="28"/>
      <c r="C54" s="160"/>
      <c r="D54" s="156"/>
      <c r="E54" s="157"/>
      <c r="F54" s="150" t="s">
        <v>52</v>
      </c>
      <c r="G54" s="151" t="s">
        <v>118</v>
      </c>
      <c r="H54" s="152"/>
      <c r="I54" s="153">
        <f>H53</f>
        <v>33</v>
      </c>
    </row>
    <row r="56" spans="1:9" ht="19.5">
      <c r="A56" s="216" t="s">
        <v>100</v>
      </c>
      <c r="B56" s="217"/>
      <c r="C56" s="217"/>
      <c r="D56" s="217"/>
      <c r="E56" s="217"/>
      <c r="F56" s="217"/>
      <c r="G56" s="217"/>
      <c r="H56" s="217"/>
      <c r="I56" s="217"/>
    </row>
    <row r="57" spans="1:9" ht="19.5">
      <c r="A57" s="217"/>
      <c r="B57" s="217"/>
      <c r="C57" s="217"/>
      <c r="D57" s="217"/>
      <c r="E57" s="217"/>
      <c r="F57" s="217"/>
      <c r="G57" s="217"/>
      <c r="H57" s="217"/>
      <c r="I57" s="217"/>
    </row>
    <row r="58" spans="1:9" ht="19.5">
      <c r="A58" s="217"/>
      <c r="B58" s="217"/>
      <c r="C58" s="217"/>
      <c r="D58" s="217"/>
      <c r="E58" s="217"/>
      <c r="F58" s="217"/>
      <c r="G58" s="217"/>
      <c r="H58" s="217"/>
      <c r="I58" s="217"/>
    </row>
  </sheetData>
  <sheetProtection/>
  <mergeCells count="15">
    <mergeCell ref="A53:A54"/>
    <mergeCell ref="A56:I58"/>
    <mergeCell ref="A44:A52"/>
    <mergeCell ref="A28:A36"/>
    <mergeCell ref="A37:A43"/>
    <mergeCell ref="A1:I1"/>
    <mergeCell ref="A12:A16"/>
    <mergeCell ref="F27:I27"/>
    <mergeCell ref="B3:E3"/>
    <mergeCell ref="F3:I3"/>
    <mergeCell ref="F4:I4"/>
    <mergeCell ref="A5:A11"/>
    <mergeCell ref="B4:E4"/>
    <mergeCell ref="B27:E27"/>
    <mergeCell ref="A17:A25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76" r:id="rId1"/>
  <headerFooter alignWithMargins="0">
    <oddFooter>&amp;C&amp;"標楷體,標準"第4頁，共5頁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80" zoomScaleNormal="80" workbookViewId="0" topLeftCell="A1">
      <selection activeCell="A1" sqref="A1:I1"/>
    </sheetView>
  </sheetViews>
  <sheetFormatPr defaultColWidth="9.00390625" defaultRowHeight="16.5"/>
  <cols>
    <col min="1" max="1" width="8.00390625" style="3" bestFit="1" customWidth="1"/>
    <col min="2" max="2" width="5.50390625" style="7" bestFit="1" customWidth="1"/>
    <col min="3" max="3" width="33.125" style="3" bestFit="1" customWidth="1"/>
    <col min="4" max="5" width="10.625" style="8" customWidth="1"/>
    <col min="6" max="6" width="5.50390625" style="3" bestFit="1" customWidth="1"/>
    <col min="7" max="7" width="33.125" style="3" bestFit="1" customWidth="1"/>
    <col min="8" max="9" width="10.625" style="3" customWidth="1"/>
    <col min="10" max="11" width="9.00390625" style="1" customWidth="1"/>
    <col min="12" max="12" width="11.875" style="1" customWidth="1"/>
    <col min="13" max="16384" width="9.00390625" style="1" customWidth="1"/>
  </cols>
  <sheetData>
    <row r="1" spans="1:9" ht="30" customHeight="1">
      <c r="A1" s="219" t="s">
        <v>146</v>
      </c>
      <c r="B1" s="220"/>
      <c r="C1" s="220"/>
      <c r="D1" s="220"/>
      <c r="E1" s="220"/>
      <c r="F1" s="220"/>
      <c r="G1" s="220"/>
      <c r="H1" s="220"/>
      <c r="I1" s="220"/>
    </row>
    <row r="2" spans="1:9" ht="30" customHeight="1" thickBot="1">
      <c r="A2" s="175" t="s">
        <v>189</v>
      </c>
      <c r="B2" s="63"/>
      <c r="C2" s="63"/>
      <c r="D2" s="63"/>
      <c r="E2" s="63"/>
      <c r="F2" s="63"/>
      <c r="G2" s="63"/>
      <c r="H2" s="63"/>
      <c r="I2" s="63"/>
    </row>
    <row r="3" spans="1:9" s="5" customFormat="1" ht="20.25" thickBot="1">
      <c r="A3" s="35"/>
      <c r="B3" s="205" t="s">
        <v>6</v>
      </c>
      <c r="C3" s="205"/>
      <c r="D3" s="205"/>
      <c r="E3" s="205"/>
      <c r="F3" s="206" t="s">
        <v>43</v>
      </c>
      <c r="G3" s="207"/>
      <c r="H3" s="207"/>
      <c r="I3" s="207"/>
    </row>
    <row r="4" spans="1:9" ht="27" customHeight="1">
      <c r="A4" s="6"/>
      <c r="B4" s="211" t="s">
        <v>131</v>
      </c>
      <c r="C4" s="203"/>
      <c r="D4" s="203"/>
      <c r="E4" s="203"/>
      <c r="F4" s="208" t="s">
        <v>132</v>
      </c>
      <c r="G4" s="209"/>
      <c r="H4" s="209"/>
      <c r="I4" s="209"/>
    </row>
    <row r="5" spans="1:9" s="3" customFormat="1" ht="17.25">
      <c r="A5" s="200" t="s">
        <v>2</v>
      </c>
      <c r="B5" s="132"/>
      <c r="C5" s="116" t="s">
        <v>3</v>
      </c>
      <c r="D5" s="93"/>
      <c r="E5" s="93"/>
      <c r="F5" s="99"/>
      <c r="G5" s="128" t="s">
        <v>3</v>
      </c>
      <c r="H5" s="129"/>
      <c r="I5" s="117"/>
    </row>
    <row r="6" spans="1:9" s="3" customFormat="1" ht="17.25">
      <c r="A6" s="210"/>
      <c r="B6" s="132" t="s">
        <v>0</v>
      </c>
      <c r="C6" s="97" t="s">
        <v>127</v>
      </c>
      <c r="D6" s="98">
        <v>10000</v>
      </c>
      <c r="E6" s="80"/>
      <c r="F6" s="99" t="s">
        <v>0</v>
      </c>
      <c r="G6" s="97" t="s">
        <v>127</v>
      </c>
      <c r="H6" s="98">
        <v>10000</v>
      </c>
      <c r="I6" s="100"/>
    </row>
    <row r="7" spans="1:9" s="3" customFormat="1" ht="18" thickBot="1">
      <c r="A7" s="210"/>
      <c r="B7" s="132" t="s">
        <v>1</v>
      </c>
      <c r="C7" s="131" t="s">
        <v>133</v>
      </c>
      <c r="D7" s="80"/>
      <c r="E7" s="80">
        <v>10000</v>
      </c>
      <c r="F7" s="99" t="s">
        <v>1</v>
      </c>
      <c r="G7" s="97" t="s">
        <v>134</v>
      </c>
      <c r="H7" s="80"/>
      <c r="I7" s="100">
        <v>10000</v>
      </c>
    </row>
    <row r="8" spans="1:9" s="3" customFormat="1" ht="18" thickTop="1">
      <c r="A8" s="210"/>
      <c r="B8" s="132" t="s">
        <v>0</v>
      </c>
      <c r="C8" s="97" t="s">
        <v>135</v>
      </c>
      <c r="D8" s="80">
        <f>E9+E10</f>
        <v>22</v>
      </c>
      <c r="E8" s="81"/>
      <c r="F8" s="134" t="s">
        <v>0</v>
      </c>
      <c r="G8" s="104" t="s">
        <v>26</v>
      </c>
      <c r="H8" s="105">
        <f>I7</f>
        <v>10000</v>
      </c>
      <c r="I8" s="106"/>
    </row>
    <row r="9" spans="1:11" s="3" customFormat="1" ht="19.5">
      <c r="A9" s="210"/>
      <c r="B9" s="132" t="s">
        <v>1</v>
      </c>
      <c r="C9" s="97" t="s">
        <v>30</v>
      </c>
      <c r="D9" s="80"/>
      <c r="E9" s="81">
        <v>14</v>
      </c>
      <c r="F9" s="136" t="s">
        <v>1</v>
      </c>
      <c r="G9" s="137" t="s">
        <v>187</v>
      </c>
      <c r="H9" s="109"/>
      <c r="I9" s="194">
        <v>9948</v>
      </c>
      <c r="K9" s="179"/>
    </row>
    <row r="10" spans="1:9" s="3" customFormat="1" ht="17.25">
      <c r="A10" s="210"/>
      <c r="B10" s="132" t="s">
        <v>1</v>
      </c>
      <c r="C10" s="97" t="s">
        <v>163</v>
      </c>
      <c r="D10" s="80"/>
      <c r="E10" s="81">
        <v>8</v>
      </c>
      <c r="F10" s="136" t="s">
        <v>1</v>
      </c>
      <c r="G10" s="108" t="s">
        <v>193</v>
      </c>
      <c r="H10" s="109"/>
      <c r="I10" s="94">
        <v>14</v>
      </c>
    </row>
    <row r="11" spans="1:9" s="3" customFormat="1" ht="17.25">
      <c r="A11" s="210"/>
      <c r="B11" s="132"/>
      <c r="C11" s="97"/>
      <c r="D11" s="80"/>
      <c r="E11" s="81"/>
      <c r="F11" s="136" t="s">
        <v>1</v>
      </c>
      <c r="G11" s="108" t="s">
        <v>194</v>
      </c>
      <c r="H11" s="109"/>
      <c r="I11" s="94">
        <v>8</v>
      </c>
    </row>
    <row r="12" spans="1:9" s="3" customFormat="1" ht="17.25">
      <c r="A12" s="210"/>
      <c r="B12" s="132"/>
      <c r="C12" s="97"/>
      <c r="D12" s="80"/>
      <c r="E12" s="81"/>
      <c r="F12" s="136" t="s">
        <v>1</v>
      </c>
      <c r="G12" s="137" t="s">
        <v>195</v>
      </c>
      <c r="H12" s="109"/>
      <c r="I12" s="94">
        <v>30</v>
      </c>
    </row>
    <row r="13" spans="1:9" s="3" customFormat="1" ht="19.5">
      <c r="A13" s="210"/>
      <c r="B13" s="132"/>
      <c r="C13" s="97"/>
      <c r="D13" s="80"/>
      <c r="E13" s="81"/>
      <c r="F13" s="136" t="s">
        <v>0</v>
      </c>
      <c r="G13" s="108" t="s">
        <v>122</v>
      </c>
      <c r="H13" s="185">
        <v>9000</v>
      </c>
      <c r="I13" s="158"/>
    </row>
    <row r="14" spans="1:9" s="3" customFormat="1" ht="18" thickBot="1">
      <c r="A14" s="210"/>
      <c r="B14" s="166"/>
      <c r="C14" s="110"/>
      <c r="D14" s="111"/>
      <c r="E14" s="112"/>
      <c r="F14" s="138" t="s">
        <v>1</v>
      </c>
      <c r="G14" s="139" t="s">
        <v>150</v>
      </c>
      <c r="H14" s="115" t="s">
        <v>125</v>
      </c>
      <c r="I14" s="95">
        <v>9000</v>
      </c>
    </row>
    <row r="15" spans="1:9" s="3" customFormat="1" ht="18.75" thickBot="1" thickTop="1">
      <c r="A15" s="200" t="s">
        <v>136</v>
      </c>
      <c r="B15" s="132"/>
      <c r="C15" s="116" t="s">
        <v>137</v>
      </c>
      <c r="D15" s="93"/>
      <c r="E15" s="178"/>
      <c r="F15" s="132"/>
      <c r="G15" s="116"/>
      <c r="H15" s="93"/>
      <c r="I15" s="96"/>
    </row>
    <row r="16" spans="1:9" s="3" customFormat="1" ht="18" thickTop="1">
      <c r="A16" s="201"/>
      <c r="B16" s="167" t="s">
        <v>0</v>
      </c>
      <c r="C16" s="118" t="s">
        <v>25</v>
      </c>
      <c r="D16" s="119">
        <f>E7</f>
        <v>10000</v>
      </c>
      <c r="E16" s="120"/>
      <c r="F16" s="101"/>
      <c r="G16" s="122"/>
      <c r="H16" s="80"/>
      <c r="I16" s="117"/>
    </row>
    <row r="17" spans="1:9" s="3" customFormat="1" ht="19.5">
      <c r="A17" s="201"/>
      <c r="B17" s="168" t="s">
        <v>1</v>
      </c>
      <c r="C17" s="131" t="s">
        <v>147</v>
      </c>
      <c r="D17" s="80"/>
      <c r="E17" s="195">
        <v>9948</v>
      </c>
      <c r="F17" s="101"/>
      <c r="G17" s="131"/>
      <c r="H17" s="80"/>
      <c r="I17" s="117"/>
    </row>
    <row r="18" spans="1:9" s="3" customFormat="1" ht="17.25">
      <c r="A18" s="201"/>
      <c r="B18" s="168" t="s">
        <v>0</v>
      </c>
      <c r="C18" s="131" t="s">
        <v>191</v>
      </c>
      <c r="D18" s="80"/>
      <c r="E18" s="121">
        <v>22</v>
      </c>
      <c r="F18" s="101"/>
      <c r="G18" s="131"/>
      <c r="H18" s="80"/>
      <c r="I18" s="117"/>
    </row>
    <row r="19" spans="1:9" s="3" customFormat="1" ht="17.25">
      <c r="A19" s="201"/>
      <c r="B19" s="168" t="s">
        <v>1</v>
      </c>
      <c r="C19" s="131" t="s">
        <v>192</v>
      </c>
      <c r="D19" s="80"/>
      <c r="E19" s="83">
        <v>30</v>
      </c>
      <c r="F19" s="101"/>
      <c r="G19" s="180"/>
      <c r="H19" s="80"/>
      <c r="I19" s="117"/>
    </row>
    <row r="20" spans="1:9" s="3" customFormat="1" ht="19.5">
      <c r="A20" s="201"/>
      <c r="B20" s="168" t="s">
        <v>1</v>
      </c>
      <c r="C20" s="97" t="s">
        <v>122</v>
      </c>
      <c r="D20" s="183">
        <v>9000</v>
      </c>
      <c r="E20" s="83"/>
      <c r="F20" s="101"/>
      <c r="G20" s="97"/>
      <c r="H20" s="80"/>
      <c r="I20" s="100"/>
    </row>
    <row r="21" spans="1:9" s="3" customFormat="1" ht="18" thickBot="1">
      <c r="A21" s="201"/>
      <c r="B21" s="169" t="s">
        <v>1</v>
      </c>
      <c r="C21" s="123" t="s">
        <v>148</v>
      </c>
      <c r="D21" s="124" t="s">
        <v>125</v>
      </c>
      <c r="E21" s="84">
        <f>E7*0.9</f>
        <v>9000</v>
      </c>
      <c r="F21" s="125"/>
      <c r="G21" s="110"/>
      <c r="H21" s="111"/>
      <c r="I21" s="126"/>
    </row>
    <row r="22" spans="1:9" s="3" customFormat="1" ht="18" thickTop="1">
      <c r="A22" s="212" t="s">
        <v>138</v>
      </c>
      <c r="B22" s="132"/>
      <c r="C22" s="116" t="s">
        <v>4</v>
      </c>
      <c r="D22" s="93"/>
      <c r="E22" s="93"/>
      <c r="F22" s="127"/>
      <c r="G22" s="128" t="s">
        <v>139</v>
      </c>
      <c r="H22" s="129"/>
      <c r="I22" s="130"/>
    </row>
    <row r="23" spans="1:9" s="3" customFormat="1" ht="19.5">
      <c r="A23" s="213"/>
      <c r="B23" s="132" t="s">
        <v>0</v>
      </c>
      <c r="C23" s="97" t="s">
        <v>41</v>
      </c>
      <c r="D23" s="183">
        <f>E24</f>
        <v>9000</v>
      </c>
      <c r="E23" s="93"/>
      <c r="F23" s="99" t="s">
        <v>0</v>
      </c>
      <c r="G23" s="97" t="s">
        <v>41</v>
      </c>
      <c r="H23" s="183">
        <f>I24</f>
        <v>9000</v>
      </c>
      <c r="I23" s="117"/>
    </row>
    <row r="24" spans="1:9" s="3" customFormat="1" ht="19.5">
      <c r="A24" s="213"/>
      <c r="B24" s="132" t="s">
        <v>1</v>
      </c>
      <c r="C24" s="131" t="s">
        <v>42</v>
      </c>
      <c r="D24" s="80"/>
      <c r="E24" s="188">
        <f>D20</f>
        <v>9000</v>
      </c>
      <c r="F24" s="99" t="s">
        <v>1</v>
      </c>
      <c r="G24" s="131" t="s">
        <v>42</v>
      </c>
      <c r="H24" s="80"/>
      <c r="I24" s="189">
        <f>H13</f>
        <v>9000</v>
      </c>
    </row>
    <row r="25" spans="1:9" s="3" customFormat="1" ht="17.25">
      <c r="A25" s="213"/>
      <c r="B25" s="132" t="s">
        <v>0</v>
      </c>
      <c r="C25" s="97" t="s">
        <v>41</v>
      </c>
      <c r="D25" s="80">
        <f>E26</f>
        <v>10000</v>
      </c>
      <c r="E25" s="93"/>
      <c r="F25" s="99" t="s">
        <v>0</v>
      </c>
      <c r="G25" s="97" t="s">
        <v>41</v>
      </c>
      <c r="H25" s="80">
        <f>I26</f>
        <v>10000</v>
      </c>
      <c r="I25" s="117"/>
    </row>
    <row r="26" spans="1:9" s="3" customFormat="1" ht="18" thickBot="1">
      <c r="A26" s="213"/>
      <c r="B26" s="132" t="s">
        <v>1</v>
      </c>
      <c r="C26" s="131" t="s">
        <v>149</v>
      </c>
      <c r="D26" s="93" t="s">
        <v>125</v>
      </c>
      <c r="E26" s="80">
        <f>D6</f>
        <v>10000</v>
      </c>
      <c r="F26" s="99" t="s">
        <v>1</v>
      </c>
      <c r="G26" s="131" t="s">
        <v>149</v>
      </c>
      <c r="H26" s="93" t="s">
        <v>125</v>
      </c>
      <c r="I26" s="100">
        <f>H6</f>
        <v>10000</v>
      </c>
    </row>
    <row r="27" spans="1:9" s="3" customFormat="1" ht="18" thickTop="1">
      <c r="A27" s="213"/>
      <c r="B27" s="132" t="s">
        <v>0</v>
      </c>
      <c r="C27" s="97" t="s">
        <v>140</v>
      </c>
      <c r="D27" s="93">
        <f>E19</f>
        <v>30</v>
      </c>
      <c r="E27" s="80"/>
      <c r="F27" s="146" t="s">
        <v>0</v>
      </c>
      <c r="G27" s="147" t="s">
        <v>111</v>
      </c>
      <c r="H27" s="148">
        <f>I12</f>
        <v>30</v>
      </c>
      <c r="I27" s="149"/>
    </row>
    <row r="28" spans="1:9" s="3" customFormat="1" ht="18" thickBot="1">
      <c r="A28" s="213"/>
      <c r="B28" s="132" t="s">
        <v>1</v>
      </c>
      <c r="C28" s="131" t="s">
        <v>120</v>
      </c>
      <c r="D28" s="93"/>
      <c r="E28" s="80">
        <f>D27</f>
        <v>30</v>
      </c>
      <c r="F28" s="150" t="s">
        <v>1</v>
      </c>
      <c r="G28" s="151" t="s">
        <v>112</v>
      </c>
      <c r="H28" s="152"/>
      <c r="I28" s="153">
        <f>H27</f>
        <v>30</v>
      </c>
    </row>
    <row r="29" spans="1:9" s="3" customFormat="1" ht="20.25" thickTop="1">
      <c r="A29" s="213"/>
      <c r="B29" s="132" t="s">
        <v>0</v>
      </c>
      <c r="C29" s="97" t="s">
        <v>167</v>
      </c>
      <c r="D29" s="188">
        <f>E30</f>
        <v>18970</v>
      </c>
      <c r="E29" s="80"/>
      <c r="F29" s="99" t="s">
        <v>0</v>
      </c>
      <c r="G29" s="97" t="s">
        <v>167</v>
      </c>
      <c r="H29" s="188">
        <f>I30</f>
        <v>18970</v>
      </c>
      <c r="I29" s="100"/>
    </row>
    <row r="30" spans="1:9" s="3" customFormat="1" ht="20.25" thickBot="1">
      <c r="A30" s="213"/>
      <c r="B30" s="132" t="s">
        <v>1</v>
      </c>
      <c r="C30" s="131" t="s">
        <v>120</v>
      </c>
      <c r="D30" s="93"/>
      <c r="E30" s="183">
        <f>D23+D25-E28</f>
        <v>18970</v>
      </c>
      <c r="F30" s="99" t="s">
        <v>1</v>
      </c>
      <c r="G30" s="131" t="s">
        <v>120</v>
      </c>
      <c r="H30" s="93"/>
      <c r="I30" s="190">
        <f>H23+H25-I28</f>
        <v>18970</v>
      </c>
    </row>
    <row r="31" spans="1:9" s="3" customFormat="1" ht="18" thickTop="1">
      <c r="A31" s="214" t="s">
        <v>44</v>
      </c>
      <c r="B31" s="170"/>
      <c r="C31" s="159"/>
      <c r="D31" s="154"/>
      <c r="E31" s="155"/>
      <c r="F31" s="146" t="s">
        <v>0</v>
      </c>
      <c r="G31" s="147" t="s">
        <v>111</v>
      </c>
      <c r="H31" s="148">
        <f>H27</f>
        <v>30</v>
      </c>
      <c r="I31" s="149"/>
    </row>
    <row r="32" spans="1:9" s="3" customFormat="1" ht="18" thickBot="1">
      <c r="A32" s="215"/>
      <c r="B32" s="171"/>
      <c r="C32" s="160"/>
      <c r="D32" s="156"/>
      <c r="E32" s="157"/>
      <c r="F32" s="150" t="s">
        <v>1</v>
      </c>
      <c r="G32" s="151" t="s">
        <v>112</v>
      </c>
      <c r="H32" s="152"/>
      <c r="I32" s="153">
        <f>H31</f>
        <v>30</v>
      </c>
    </row>
    <row r="33" spans="1:9" ht="20.25" thickBot="1">
      <c r="A33" s="31"/>
      <c r="B33" s="172"/>
      <c r="C33" s="173"/>
      <c r="D33" s="174"/>
      <c r="E33" s="174"/>
      <c r="F33" s="173"/>
      <c r="G33" s="173"/>
      <c r="H33" s="173"/>
      <c r="I33" s="173"/>
    </row>
    <row r="34" spans="1:9" ht="27" customHeight="1">
      <c r="A34" s="6"/>
      <c r="B34" s="225" t="s">
        <v>141</v>
      </c>
      <c r="C34" s="223"/>
      <c r="D34" s="223"/>
      <c r="E34" s="223"/>
      <c r="F34" s="222" t="s">
        <v>142</v>
      </c>
      <c r="G34" s="223"/>
      <c r="H34" s="223"/>
      <c r="I34" s="224"/>
    </row>
    <row r="35" spans="1:9" s="3" customFormat="1" ht="17.25">
      <c r="A35" s="200" t="s">
        <v>2</v>
      </c>
      <c r="B35" s="132"/>
      <c r="C35" s="116" t="s">
        <v>3</v>
      </c>
      <c r="D35" s="93"/>
      <c r="E35" s="93"/>
      <c r="F35" s="132"/>
      <c r="G35" s="116" t="s">
        <v>3</v>
      </c>
      <c r="H35" s="93"/>
      <c r="I35" s="96"/>
    </row>
    <row r="36" spans="1:9" s="3" customFormat="1" ht="17.25">
      <c r="A36" s="210"/>
      <c r="B36" s="132" t="s">
        <v>0</v>
      </c>
      <c r="C36" s="97" t="s">
        <v>154</v>
      </c>
      <c r="D36" s="98">
        <v>8000</v>
      </c>
      <c r="E36" s="80"/>
      <c r="F36" s="132" t="s">
        <v>0</v>
      </c>
      <c r="G36" s="97" t="s">
        <v>5</v>
      </c>
      <c r="H36" s="98">
        <f>D36</f>
        <v>8000</v>
      </c>
      <c r="I36" s="133"/>
    </row>
    <row r="37" spans="1:9" s="3" customFormat="1" ht="18" thickBot="1">
      <c r="A37" s="210"/>
      <c r="B37" s="132" t="s">
        <v>1</v>
      </c>
      <c r="C37" s="97" t="s">
        <v>29</v>
      </c>
      <c r="D37" s="80"/>
      <c r="E37" s="80">
        <f>D36</f>
        <v>8000</v>
      </c>
      <c r="F37" s="132" t="s">
        <v>1</v>
      </c>
      <c r="G37" s="97" t="s">
        <v>29</v>
      </c>
      <c r="H37" s="80"/>
      <c r="I37" s="133">
        <f>H36</f>
        <v>8000</v>
      </c>
    </row>
    <row r="38" spans="1:9" s="3" customFormat="1" ht="20.25" thickTop="1">
      <c r="A38" s="210"/>
      <c r="B38" s="132" t="s">
        <v>0</v>
      </c>
      <c r="C38" s="97" t="s">
        <v>135</v>
      </c>
      <c r="D38" s="80">
        <f>E39</f>
        <v>11</v>
      </c>
      <c r="E38" s="81"/>
      <c r="F38" s="134" t="s">
        <v>0</v>
      </c>
      <c r="G38" s="104" t="s">
        <v>156</v>
      </c>
      <c r="H38" s="196">
        <f>I9</f>
        <v>9948</v>
      </c>
      <c r="I38" s="135"/>
    </row>
    <row r="39" spans="1:9" s="3" customFormat="1" ht="17.25">
      <c r="A39" s="210"/>
      <c r="B39" s="132" t="s">
        <v>1</v>
      </c>
      <c r="C39" s="97" t="s">
        <v>30</v>
      </c>
      <c r="D39" s="80"/>
      <c r="E39" s="81">
        <v>11</v>
      </c>
      <c r="F39" s="136" t="s">
        <v>0</v>
      </c>
      <c r="G39" s="108" t="s">
        <v>157</v>
      </c>
      <c r="H39" s="109">
        <f>I14</f>
        <v>9000</v>
      </c>
      <c r="I39" s="94"/>
    </row>
    <row r="40" spans="1:9" s="3" customFormat="1" ht="17.25">
      <c r="A40" s="210"/>
      <c r="B40" s="132"/>
      <c r="C40" s="97"/>
      <c r="D40" s="80"/>
      <c r="E40" s="81"/>
      <c r="F40" s="136" t="s">
        <v>0</v>
      </c>
      <c r="G40" s="108" t="s">
        <v>165</v>
      </c>
      <c r="H40" s="109">
        <v>1</v>
      </c>
      <c r="I40" s="94"/>
    </row>
    <row r="41" spans="1:9" s="3" customFormat="1" ht="17.25">
      <c r="A41" s="210"/>
      <c r="B41" s="132"/>
      <c r="C41" s="97"/>
      <c r="D41" s="80"/>
      <c r="E41" s="81"/>
      <c r="F41" s="136" t="s">
        <v>1</v>
      </c>
      <c r="G41" s="108" t="s">
        <v>158</v>
      </c>
      <c r="H41" s="109"/>
      <c r="I41" s="94">
        <f>E39</f>
        <v>11</v>
      </c>
    </row>
    <row r="42" spans="1:9" s="3" customFormat="1" ht="17.25">
      <c r="A42" s="210"/>
      <c r="B42" s="132"/>
      <c r="C42" s="97"/>
      <c r="D42" s="80"/>
      <c r="E42" s="81"/>
      <c r="F42" s="136" t="s">
        <v>1</v>
      </c>
      <c r="G42" s="137" t="s">
        <v>159</v>
      </c>
      <c r="H42" s="109"/>
      <c r="I42" s="94">
        <f>H36</f>
        <v>8000</v>
      </c>
    </row>
    <row r="43" spans="1:9" s="3" customFormat="1" ht="20.25" thickBot="1">
      <c r="A43" s="210"/>
      <c r="B43" s="166"/>
      <c r="C43" s="110"/>
      <c r="D43" s="111"/>
      <c r="E43" s="112"/>
      <c r="F43" s="138" t="s">
        <v>1</v>
      </c>
      <c r="G43" s="139" t="s">
        <v>160</v>
      </c>
      <c r="H43" s="115" t="s">
        <v>125</v>
      </c>
      <c r="I43" s="186">
        <f>H38+H39+H40-I41-I42</f>
        <v>10938</v>
      </c>
    </row>
    <row r="44" spans="1:9" s="3" customFormat="1" ht="18.75" thickBot="1" thickTop="1">
      <c r="A44" s="200" t="s">
        <v>136</v>
      </c>
      <c r="B44" s="132"/>
      <c r="C44" s="116" t="s">
        <v>137</v>
      </c>
      <c r="D44" s="93"/>
      <c r="E44" s="93"/>
      <c r="F44" s="132"/>
      <c r="G44" s="116"/>
      <c r="H44" s="93"/>
      <c r="I44" s="96"/>
    </row>
    <row r="45" spans="1:9" s="3" customFormat="1" ht="20.25" thickTop="1">
      <c r="A45" s="201"/>
      <c r="B45" s="167" t="s">
        <v>0</v>
      </c>
      <c r="C45" s="118" t="s">
        <v>151</v>
      </c>
      <c r="D45" s="197">
        <f>E17</f>
        <v>9948</v>
      </c>
      <c r="E45" s="120"/>
      <c r="F45" s="140"/>
      <c r="G45" s="97"/>
      <c r="H45" s="80"/>
      <c r="I45" s="96"/>
    </row>
    <row r="46" spans="1:9" s="3" customFormat="1" ht="17.25">
      <c r="A46" s="201"/>
      <c r="B46" s="168" t="s">
        <v>0</v>
      </c>
      <c r="C46" s="97" t="s">
        <v>152</v>
      </c>
      <c r="D46" s="80">
        <f>E21</f>
        <v>9000</v>
      </c>
      <c r="E46" s="121"/>
      <c r="F46" s="101"/>
      <c r="G46" s="97"/>
      <c r="H46" s="141"/>
      <c r="I46" s="96"/>
    </row>
    <row r="47" spans="1:9" s="3" customFormat="1" ht="17.25">
      <c r="A47" s="201"/>
      <c r="B47" s="168" t="s">
        <v>0</v>
      </c>
      <c r="C47" s="97" t="s">
        <v>164</v>
      </c>
      <c r="D47" s="80">
        <v>1</v>
      </c>
      <c r="E47" s="121"/>
      <c r="F47" s="101"/>
      <c r="G47" s="97"/>
      <c r="H47" s="141"/>
      <c r="I47" s="96"/>
    </row>
    <row r="48" spans="1:9" s="3" customFormat="1" ht="17.25">
      <c r="A48" s="201"/>
      <c r="B48" s="168" t="s">
        <v>1</v>
      </c>
      <c r="C48" s="131" t="s">
        <v>153</v>
      </c>
      <c r="D48" s="80"/>
      <c r="E48" s="83">
        <f>D38</f>
        <v>11</v>
      </c>
      <c r="F48" s="101"/>
      <c r="G48" s="80"/>
      <c r="H48" s="141"/>
      <c r="I48" s="133"/>
    </row>
    <row r="49" spans="1:9" s="3" customFormat="1" ht="17.25">
      <c r="A49" s="201"/>
      <c r="B49" s="168" t="s">
        <v>1</v>
      </c>
      <c r="C49" s="131" t="s">
        <v>143</v>
      </c>
      <c r="D49" s="80"/>
      <c r="E49" s="83">
        <f>D36</f>
        <v>8000</v>
      </c>
      <c r="F49" s="101"/>
      <c r="G49" s="80"/>
      <c r="H49" s="141"/>
      <c r="I49" s="133"/>
    </row>
    <row r="50" spans="1:9" s="3" customFormat="1" ht="20.25" thickBot="1">
      <c r="A50" s="201"/>
      <c r="B50" s="169" t="s">
        <v>1</v>
      </c>
      <c r="C50" s="123" t="s">
        <v>144</v>
      </c>
      <c r="D50" s="124" t="s">
        <v>125</v>
      </c>
      <c r="E50" s="184">
        <f>D45+D46+D47-E48-E49</f>
        <v>10938</v>
      </c>
      <c r="F50" s="142"/>
      <c r="G50" s="110"/>
      <c r="H50" s="111"/>
      <c r="I50" s="143"/>
    </row>
    <row r="51" spans="1:9" s="3" customFormat="1" ht="18" thickTop="1">
      <c r="A51" s="212" t="s">
        <v>138</v>
      </c>
      <c r="B51" s="132"/>
      <c r="C51" s="116" t="s">
        <v>4</v>
      </c>
      <c r="D51" s="93"/>
      <c r="E51" s="93"/>
      <c r="F51" s="144"/>
      <c r="G51" s="128" t="s">
        <v>139</v>
      </c>
      <c r="H51" s="129"/>
      <c r="I51" s="145"/>
    </row>
    <row r="52" spans="1:9" s="3" customFormat="1" ht="19.5">
      <c r="A52" s="213"/>
      <c r="B52" s="132" t="s">
        <v>0</v>
      </c>
      <c r="C52" s="97" t="s">
        <v>41</v>
      </c>
      <c r="D52" s="188">
        <f>E53</f>
        <v>18949</v>
      </c>
      <c r="E52" s="93"/>
      <c r="F52" s="132" t="s">
        <v>0</v>
      </c>
      <c r="G52" s="97" t="s">
        <v>41</v>
      </c>
      <c r="H52" s="188">
        <f>I53</f>
        <v>18949</v>
      </c>
      <c r="I52" s="96"/>
    </row>
    <row r="53" spans="1:9" s="3" customFormat="1" ht="19.5">
      <c r="A53" s="213"/>
      <c r="B53" s="132" t="s">
        <v>1</v>
      </c>
      <c r="C53" s="97" t="s">
        <v>168</v>
      </c>
      <c r="D53" s="93"/>
      <c r="E53" s="188">
        <v>18949</v>
      </c>
      <c r="F53" s="132" t="s">
        <v>1</v>
      </c>
      <c r="G53" s="97" t="s">
        <v>168</v>
      </c>
      <c r="H53" s="93"/>
      <c r="I53" s="192">
        <v>18949</v>
      </c>
    </row>
    <row r="54" spans="1:9" s="3" customFormat="1" ht="17.25">
      <c r="A54" s="213"/>
      <c r="B54" s="132" t="s">
        <v>0</v>
      </c>
      <c r="C54" s="97" t="s">
        <v>127</v>
      </c>
      <c r="D54" s="80">
        <f>E37</f>
        <v>8000</v>
      </c>
      <c r="E54" s="93"/>
      <c r="F54" s="132" t="s">
        <v>0</v>
      </c>
      <c r="G54" s="97" t="s">
        <v>127</v>
      </c>
      <c r="H54" s="80">
        <f>I37</f>
        <v>8000</v>
      </c>
      <c r="I54" s="96"/>
    </row>
    <row r="55" spans="1:9" s="3" customFormat="1" ht="17.25">
      <c r="A55" s="213"/>
      <c r="B55" s="132" t="s">
        <v>1</v>
      </c>
      <c r="C55" s="97" t="s">
        <v>155</v>
      </c>
      <c r="D55" s="80"/>
      <c r="E55" s="93">
        <f>D54</f>
        <v>8000</v>
      </c>
      <c r="F55" s="132" t="s">
        <v>1</v>
      </c>
      <c r="G55" s="97" t="s">
        <v>155</v>
      </c>
      <c r="H55" s="80"/>
      <c r="I55" s="96">
        <f>H54</f>
        <v>8000</v>
      </c>
    </row>
    <row r="56" spans="1:9" s="3" customFormat="1" ht="19.5">
      <c r="A56" s="213"/>
      <c r="B56" s="132" t="s">
        <v>0</v>
      </c>
      <c r="C56" s="97" t="s">
        <v>145</v>
      </c>
      <c r="D56" s="183">
        <f>E50</f>
        <v>10938</v>
      </c>
      <c r="E56" s="93"/>
      <c r="F56" s="132" t="s">
        <v>0</v>
      </c>
      <c r="G56" s="97" t="s">
        <v>145</v>
      </c>
      <c r="H56" s="183">
        <f>I43</f>
        <v>10938</v>
      </c>
      <c r="I56" s="96"/>
    </row>
    <row r="57" spans="1:9" s="3" customFormat="1" ht="19.5">
      <c r="A57" s="213"/>
      <c r="B57" s="132" t="s">
        <v>1</v>
      </c>
      <c r="C57" s="131" t="s">
        <v>120</v>
      </c>
      <c r="D57" s="93" t="s">
        <v>125</v>
      </c>
      <c r="E57" s="183">
        <f>D56</f>
        <v>10938</v>
      </c>
      <c r="F57" s="132" t="s">
        <v>1</v>
      </c>
      <c r="G57" s="131" t="s">
        <v>120</v>
      </c>
      <c r="H57" s="93" t="s">
        <v>125</v>
      </c>
      <c r="I57" s="191">
        <f>H56</f>
        <v>10938</v>
      </c>
    </row>
    <row r="58" spans="1:9" s="3" customFormat="1" ht="17.25">
      <c r="A58" s="213"/>
      <c r="B58" s="132" t="s">
        <v>0</v>
      </c>
      <c r="C58" s="97" t="s">
        <v>167</v>
      </c>
      <c r="D58" s="93">
        <f>E59</f>
        <v>11</v>
      </c>
      <c r="E58" s="80"/>
      <c r="F58" s="132" t="s">
        <v>0</v>
      </c>
      <c r="G58" s="97" t="s">
        <v>167</v>
      </c>
      <c r="H58" s="93">
        <f>I59</f>
        <v>11</v>
      </c>
      <c r="I58" s="133"/>
    </row>
    <row r="59" spans="1:9" s="3" customFormat="1" ht="18" thickBot="1">
      <c r="A59" s="221"/>
      <c r="B59" s="163" t="s">
        <v>1</v>
      </c>
      <c r="C59" s="164" t="s">
        <v>120</v>
      </c>
      <c r="D59" s="161"/>
      <c r="E59" s="162">
        <f>D52-E55-E57</f>
        <v>11</v>
      </c>
      <c r="F59" s="163" t="s">
        <v>1</v>
      </c>
      <c r="G59" s="164" t="s">
        <v>120</v>
      </c>
      <c r="H59" s="161"/>
      <c r="I59" s="165">
        <f>H52-I55-I57</f>
        <v>11</v>
      </c>
    </row>
    <row r="60" ht="12" customHeight="1"/>
    <row r="61" spans="1:9" ht="19.5">
      <c r="A61" s="216" t="s">
        <v>166</v>
      </c>
      <c r="B61" s="217"/>
      <c r="C61" s="217"/>
      <c r="D61" s="217"/>
      <c r="E61" s="217"/>
      <c r="F61" s="217"/>
      <c r="G61" s="217"/>
      <c r="H61" s="217"/>
      <c r="I61" s="217"/>
    </row>
    <row r="62" spans="1:9" ht="19.5">
      <c r="A62" s="217"/>
      <c r="B62" s="217"/>
      <c r="C62" s="217"/>
      <c r="D62" s="217"/>
      <c r="E62" s="217"/>
      <c r="F62" s="217"/>
      <c r="G62" s="217"/>
      <c r="H62" s="217"/>
      <c r="I62" s="217"/>
    </row>
    <row r="63" spans="1:9" ht="4.5" customHeight="1">
      <c r="A63" s="217"/>
      <c r="B63" s="217"/>
      <c r="C63" s="217"/>
      <c r="D63" s="217"/>
      <c r="E63" s="217"/>
      <c r="F63" s="217"/>
      <c r="G63" s="217"/>
      <c r="H63" s="217"/>
      <c r="I63" s="217"/>
    </row>
  </sheetData>
  <sheetProtection/>
  <mergeCells count="15">
    <mergeCell ref="A1:I1"/>
    <mergeCell ref="A15:A21"/>
    <mergeCell ref="F34:I34"/>
    <mergeCell ref="B3:E3"/>
    <mergeCell ref="F3:I3"/>
    <mergeCell ref="F4:I4"/>
    <mergeCell ref="A5:A14"/>
    <mergeCell ref="B4:E4"/>
    <mergeCell ref="B34:E34"/>
    <mergeCell ref="A22:A30"/>
    <mergeCell ref="A31:A32"/>
    <mergeCell ref="A61:I63"/>
    <mergeCell ref="A51:A59"/>
    <mergeCell ref="A35:A43"/>
    <mergeCell ref="A44:A50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70" r:id="rId1"/>
  <headerFooter alignWithMargins="0">
    <oddFooter>&amp;C&amp;"標楷體,標準"第5頁，共5頁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Securies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A01104</dc:creator>
  <cp:keywords/>
  <dc:description/>
  <cp:lastModifiedBy>geniechung</cp:lastModifiedBy>
  <cp:lastPrinted>2009-02-13T01:38:18Z</cp:lastPrinted>
  <dcterms:created xsi:type="dcterms:W3CDTF">2008-08-12T08:15:53Z</dcterms:created>
  <dcterms:modified xsi:type="dcterms:W3CDTF">2009-02-26T13:20:52Z</dcterms:modified>
  <cp:category/>
  <cp:version/>
  <cp:contentType/>
  <cp:contentStatus/>
</cp:coreProperties>
</file>